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 firstSheet="1" activeTab="8"/>
  </bookViews>
  <sheets>
    <sheet name="Kancelář tajemník" sheetId="1" r:id="rId1"/>
    <sheet name="Staveb.úřad a ŽP" sheetId="2" r:id="rId2"/>
    <sheet name="Finanční odbor" sheetId="3" r:id="rId3"/>
    <sheet name="Správa maj., inv. rozvoje" sheetId="4" r:id="rId4"/>
    <sheet name="Sociální věci" sheetId="5" r:id="rId5"/>
    <sheet name="Správní činnosti" sheetId="6" r:id="rId6"/>
    <sheet name="Vnější vztahy" sheetId="7" r:id="rId7"/>
    <sheet name="Městský úřad" sheetId="8" r:id="rId8"/>
    <sheet name="Městská policie" sheetId="9" r:id="rId9"/>
  </sheets>
  <definedNames>
    <definedName name="_xlnm._FilterDatabase" localSheetId="2" hidden="1">'Finanční odbor'!$A$106:$J$130</definedName>
    <definedName name="_xlnm.Print_Titles" localSheetId="2">'Finanční odbor'!$1:$2</definedName>
    <definedName name="_xlnm.Print_Titles" localSheetId="0">'Kancelář tajemník'!$1:$2</definedName>
    <definedName name="_xlnm.Print_Titles" localSheetId="8">'Městská policie'!$1:$2</definedName>
    <definedName name="_xlnm.Print_Titles" localSheetId="7">'Městský úřad'!$1:$2</definedName>
    <definedName name="_xlnm.Print_Titles" localSheetId="4">'Sociální věci'!$1:$2</definedName>
    <definedName name="_xlnm.Print_Titles" localSheetId="3">'Správa maj., inv. rozvoje'!$1:$2</definedName>
    <definedName name="_xlnm.Print_Titles" localSheetId="5">'Správní činnosti'!$1:$2</definedName>
    <definedName name="_xlnm.Print_Titles" localSheetId="1">'Staveb.úřad a ŽP'!$1:$2</definedName>
    <definedName name="_xlnm.Print_Titles" localSheetId="6">'Vnější vztahy'!$1:$2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" i="3" l="1"/>
  <c r="J51" i="8"/>
  <c r="J47" i="8"/>
  <c r="J43" i="8"/>
  <c r="J36" i="8"/>
  <c r="J30" i="7" l="1"/>
  <c r="H132" i="3" l="1"/>
  <c r="I132" i="3"/>
  <c r="J132" i="3"/>
  <c r="H128" i="3"/>
  <c r="I128" i="3"/>
  <c r="J128" i="3"/>
  <c r="H123" i="3"/>
  <c r="I123" i="3"/>
  <c r="J123" i="3"/>
  <c r="I101" i="3"/>
  <c r="H101" i="3"/>
  <c r="J101" i="3"/>
  <c r="H95" i="3"/>
  <c r="I95" i="3"/>
  <c r="J95" i="3"/>
  <c r="J7" i="9"/>
  <c r="J9" i="9" s="1"/>
  <c r="J42" i="9" s="1"/>
  <c r="J38" i="9"/>
  <c r="J40" i="9" s="1"/>
  <c r="J43" i="9" s="1"/>
  <c r="I7" i="9"/>
  <c r="I9" i="9" s="1"/>
  <c r="I42" i="9" s="1"/>
  <c r="I38" i="9"/>
  <c r="I40" i="9" s="1"/>
  <c r="I43" i="9" s="1"/>
  <c r="H7" i="9"/>
  <c r="H9" i="9" s="1"/>
  <c r="H42" i="9" s="1"/>
  <c r="H38" i="9"/>
  <c r="H40" i="9" s="1"/>
  <c r="H43" i="9" s="1"/>
  <c r="J27" i="8"/>
  <c r="J31" i="8"/>
  <c r="J100" i="8"/>
  <c r="J105" i="8"/>
  <c r="J123" i="8"/>
  <c r="J125" i="8" s="1"/>
  <c r="I27" i="8"/>
  <c r="I31" i="8"/>
  <c r="I100" i="8"/>
  <c r="I105" i="8"/>
  <c r="I123" i="8"/>
  <c r="I125" i="8" s="1"/>
  <c r="H27" i="8"/>
  <c r="H31" i="8"/>
  <c r="H100" i="8"/>
  <c r="H105" i="8"/>
  <c r="H123" i="8"/>
  <c r="H125" i="8" s="1"/>
  <c r="J8" i="7"/>
  <c r="J10" i="7" s="1"/>
  <c r="J34" i="7"/>
  <c r="J43" i="7"/>
  <c r="J45" i="7" s="1"/>
  <c r="J79" i="7"/>
  <c r="J81" i="7" s="1"/>
  <c r="J90" i="7"/>
  <c r="J92" i="7" s="1"/>
  <c r="J114" i="7"/>
  <c r="J116" i="7" s="1"/>
  <c r="I8" i="7"/>
  <c r="I10" i="7" s="1"/>
  <c r="I30" i="7"/>
  <c r="I34" i="7"/>
  <c r="I43" i="7"/>
  <c r="I45" i="7" s="1"/>
  <c r="I79" i="7"/>
  <c r="I81" i="7" s="1"/>
  <c r="I90" i="7"/>
  <c r="I92" i="7" s="1"/>
  <c r="I114" i="7"/>
  <c r="I116" i="7" s="1"/>
  <c r="H8" i="7"/>
  <c r="H10" i="7" s="1"/>
  <c r="H30" i="7"/>
  <c r="H34" i="7"/>
  <c r="H43" i="7"/>
  <c r="H45" i="7" s="1"/>
  <c r="H79" i="7"/>
  <c r="H81" i="7" s="1"/>
  <c r="H90" i="7"/>
  <c r="H92" i="7" s="1"/>
  <c r="H114" i="7"/>
  <c r="H116" i="7" s="1"/>
  <c r="J13" i="6"/>
  <c r="J15" i="6" s="1"/>
  <c r="J32" i="6"/>
  <c r="J34" i="6" s="1"/>
  <c r="J41" i="6"/>
  <c r="J43" i="6" s="1"/>
  <c r="J51" i="6"/>
  <c r="J53" i="6" s="1"/>
  <c r="J58" i="6"/>
  <c r="J60" i="6" s="1"/>
  <c r="J69" i="6"/>
  <c r="J71" i="6" s="1"/>
  <c r="I13" i="6"/>
  <c r="I15" i="6" s="1"/>
  <c r="I32" i="6"/>
  <c r="I34" i="6" s="1"/>
  <c r="I41" i="6"/>
  <c r="I43" i="6" s="1"/>
  <c r="I51" i="6"/>
  <c r="I53" i="6" s="1"/>
  <c r="I58" i="6"/>
  <c r="I60" i="6" s="1"/>
  <c r="I69" i="6"/>
  <c r="I71" i="6" s="1"/>
  <c r="H13" i="6"/>
  <c r="H15" i="6" s="1"/>
  <c r="H32" i="6"/>
  <c r="H34" i="6" s="1"/>
  <c r="H41" i="6"/>
  <c r="H43" i="6" s="1"/>
  <c r="H51" i="6"/>
  <c r="H53" i="6" s="1"/>
  <c r="H58" i="6"/>
  <c r="H60" i="6" s="1"/>
  <c r="H69" i="6"/>
  <c r="H71" i="6" s="1"/>
  <c r="J8" i="5"/>
  <c r="J10" i="5" s="1"/>
  <c r="J58" i="5" s="1"/>
  <c r="J54" i="5"/>
  <c r="J56" i="5" s="1"/>
  <c r="J59" i="5" s="1"/>
  <c r="I8" i="5"/>
  <c r="I10" i="5" s="1"/>
  <c r="I58" i="5" s="1"/>
  <c r="I54" i="5"/>
  <c r="I56" i="5" s="1"/>
  <c r="I59" i="5" s="1"/>
  <c r="H8" i="5"/>
  <c r="H10" i="5" s="1"/>
  <c r="H58" i="5" s="1"/>
  <c r="H54" i="5"/>
  <c r="H56" i="5" s="1"/>
  <c r="H59" i="5" s="1"/>
  <c r="J13" i="4"/>
  <c r="J25" i="4"/>
  <c r="J68" i="4"/>
  <c r="J112" i="4"/>
  <c r="J120" i="4"/>
  <c r="J122" i="4" s="1"/>
  <c r="J133" i="4"/>
  <c r="J139" i="4"/>
  <c r="J148" i="4"/>
  <c r="J150" i="4" s="1"/>
  <c r="J167" i="4"/>
  <c r="J172" i="4"/>
  <c r="J224" i="4"/>
  <c r="J226" i="4" s="1"/>
  <c r="J236" i="4"/>
  <c r="J240" i="4"/>
  <c r="J248" i="4"/>
  <c r="J250" i="4" s="1"/>
  <c r="J262" i="4"/>
  <c r="J264" i="4" s="1"/>
  <c r="I13" i="4"/>
  <c r="I25" i="4"/>
  <c r="I68" i="4"/>
  <c r="I112" i="4"/>
  <c r="I120" i="4"/>
  <c r="I122" i="4" s="1"/>
  <c r="I133" i="4"/>
  <c r="I139" i="4"/>
  <c r="I148" i="4"/>
  <c r="I150" i="4" s="1"/>
  <c r="I167" i="4"/>
  <c r="I172" i="4"/>
  <c r="I224" i="4"/>
  <c r="I226" i="4" s="1"/>
  <c r="I236" i="4"/>
  <c r="I240" i="4"/>
  <c r="I248" i="4"/>
  <c r="I250" i="4" s="1"/>
  <c r="I262" i="4"/>
  <c r="I264" i="4" s="1"/>
  <c r="H13" i="4"/>
  <c r="H25" i="4"/>
  <c r="H68" i="4"/>
  <c r="H112" i="4"/>
  <c r="H120" i="4"/>
  <c r="H122" i="4" s="1"/>
  <c r="H133" i="4"/>
  <c r="H139" i="4"/>
  <c r="H148" i="4"/>
  <c r="H150" i="4" s="1"/>
  <c r="H167" i="4"/>
  <c r="H172" i="4"/>
  <c r="H224" i="4"/>
  <c r="H226" i="4" s="1"/>
  <c r="H236" i="4"/>
  <c r="H240" i="4"/>
  <c r="H248" i="4"/>
  <c r="H250" i="4" s="1"/>
  <c r="H262" i="4"/>
  <c r="H264" i="4" s="1"/>
  <c r="J12" i="3"/>
  <c r="J16" i="3"/>
  <c r="J29" i="3"/>
  <c r="J34" i="3"/>
  <c r="J44" i="3"/>
  <c r="J46" i="3" s="1"/>
  <c r="J55" i="3"/>
  <c r="J57" i="3" s="1"/>
  <c r="J65" i="3"/>
  <c r="J67" i="3" s="1"/>
  <c r="J81" i="3"/>
  <c r="J87" i="3"/>
  <c r="J89" i="3" s="1"/>
  <c r="J160" i="3"/>
  <c r="J164" i="3"/>
  <c r="I12" i="3"/>
  <c r="I16" i="3"/>
  <c r="I29" i="3"/>
  <c r="I34" i="3"/>
  <c r="I44" i="3"/>
  <c r="I46" i="3" s="1"/>
  <c r="I55" i="3"/>
  <c r="I57" i="3" s="1"/>
  <c r="I65" i="3"/>
  <c r="I67" i="3" s="1"/>
  <c r="I79" i="3"/>
  <c r="I81" i="3" s="1"/>
  <c r="I87" i="3"/>
  <c r="I89" i="3" s="1"/>
  <c r="I160" i="3"/>
  <c r="I164" i="3"/>
  <c r="H12" i="3"/>
  <c r="H16" i="3"/>
  <c r="H29" i="3"/>
  <c r="H34" i="3"/>
  <c r="H44" i="3"/>
  <c r="H46" i="3" s="1"/>
  <c r="H55" i="3"/>
  <c r="H57" i="3" s="1"/>
  <c r="H65" i="3"/>
  <c r="H67" i="3" s="1"/>
  <c r="H79" i="3"/>
  <c r="H81" i="3" s="1"/>
  <c r="H87" i="3"/>
  <c r="H89" i="3" s="1"/>
  <c r="H160" i="3"/>
  <c r="H164" i="3"/>
  <c r="J10" i="2"/>
  <c r="J12" i="2" s="1"/>
  <c r="J19" i="2"/>
  <c r="J21" i="2" s="1"/>
  <c r="J32" i="2"/>
  <c r="J34" i="2" s="1"/>
  <c r="J42" i="2"/>
  <c r="J44" i="2" s="1"/>
  <c r="J51" i="2"/>
  <c r="J53" i="2" s="1"/>
  <c r="I10" i="2"/>
  <c r="I12" i="2" s="1"/>
  <c r="I19" i="2"/>
  <c r="I21" i="2" s="1"/>
  <c r="I32" i="2"/>
  <c r="I34" i="2" s="1"/>
  <c r="I42" i="2"/>
  <c r="I44" i="2" s="1"/>
  <c r="I51" i="2"/>
  <c r="I53" i="2" s="1"/>
  <c r="H10" i="2"/>
  <c r="H12" i="2" s="1"/>
  <c r="H19" i="2"/>
  <c r="H21" i="2" s="1"/>
  <c r="H32" i="2"/>
  <c r="H34" i="2" s="1"/>
  <c r="H42" i="2"/>
  <c r="H44" i="2" s="1"/>
  <c r="H51" i="2"/>
  <c r="H53" i="2" s="1"/>
  <c r="J7" i="1"/>
  <c r="J9" i="1" s="1"/>
  <c r="J35" i="1" s="1"/>
  <c r="J31" i="1"/>
  <c r="J33" i="1" s="1"/>
  <c r="J36" i="1" s="1"/>
  <c r="I7" i="1"/>
  <c r="I9" i="1" s="1"/>
  <c r="I35" i="1" s="1"/>
  <c r="I31" i="1"/>
  <c r="I33" i="1" s="1"/>
  <c r="I36" i="1" s="1"/>
  <c r="H7" i="1"/>
  <c r="H9" i="1" s="1"/>
  <c r="H35" i="1" s="1"/>
  <c r="H31" i="1"/>
  <c r="H33" i="1" s="1"/>
  <c r="H36" i="1" s="1"/>
  <c r="J33" i="8" l="1"/>
  <c r="J127" i="8" s="1"/>
  <c r="J242" i="4"/>
  <c r="H134" i="3"/>
  <c r="H136" i="3" s="1"/>
  <c r="I134" i="3"/>
  <c r="I136" i="3" s="1"/>
  <c r="J134" i="3"/>
  <c r="J136" i="3" s="1"/>
  <c r="I103" i="3"/>
  <c r="I170" i="3" s="1"/>
  <c r="J103" i="3"/>
  <c r="J170" i="3" s="1"/>
  <c r="H103" i="3"/>
  <c r="H170" i="3" s="1"/>
  <c r="I36" i="3"/>
  <c r="H33" i="8"/>
  <c r="H127" i="8" s="1"/>
  <c r="I107" i="8"/>
  <c r="I128" i="8" s="1"/>
  <c r="I33" i="8"/>
  <c r="I127" i="8" s="1"/>
  <c r="J107" i="8"/>
  <c r="J128" i="8"/>
  <c r="H107" i="8"/>
  <c r="H128" i="8" s="1"/>
  <c r="I118" i="7"/>
  <c r="J36" i="7"/>
  <c r="J119" i="7" s="1"/>
  <c r="H118" i="7"/>
  <c r="I36" i="7"/>
  <c r="I119" i="7" s="1"/>
  <c r="J118" i="7"/>
  <c r="H36" i="7"/>
  <c r="H119" i="7"/>
  <c r="H74" i="6"/>
  <c r="H73" i="6"/>
  <c r="I74" i="6"/>
  <c r="I73" i="6"/>
  <c r="J74" i="6"/>
  <c r="J73" i="6"/>
  <c r="J114" i="4"/>
  <c r="H114" i="4"/>
  <c r="H27" i="4"/>
  <c r="H266" i="4" s="1"/>
  <c r="J174" i="4"/>
  <c r="H242" i="4"/>
  <c r="I174" i="4"/>
  <c r="J27" i="4"/>
  <c r="J266" i="4" s="1"/>
  <c r="H174" i="4"/>
  <c r="I114" i="4"/>
  <c r="I141" i="4"/>
  <c r="H141" i="4"/>
  <c r="J141" i="4"/>
  <c r="I27" i="4"/>
  <c r="I266" i="4" s="1"/>
  <c r="I242" i="4"/>
  <c r="J36" i="3"/>
  <c r="J18" i="3"/>
  <c r="I18" i="3"/>
  <c r="J166" i="3"/>
  <c r="H18" i="3"/>
  <c r="I166" i="3"/>
  <c r="H166" i="3"/>
  <c r="H36" i="3"/>
  <c r="H56" i="2"/>
  <c r="I55" i="2"/>
  <c r="J56" i="2"/>
  <c r="J55" i="2"/>
  <c r="H55" i="2"/>
  <c r="I56" i="2"/>
  <c r="J267" i="4" l="1"/>
  <c r="H267" i="4"/>
  <c r="I168" i="3"/>
  <c r="H168" i="3"/>
  <c r="J168" i="3"/>
  <c r="I169" i="3"/>
  <c r="I267" i="4"/>
  <c r="H169" i="3"/>
  <c r="J169" i="3"/>
</calcChain>
</file>

<file path=xl/sharedStrings.xml><?xml version="1.0" encoding="utf-8"?>
<sst xmlns="http://schemas.openxmlformats.org/spreadsheetml/2006/main" count="1222" uniqueCount="498">
  <si>
    <t>Par</t>
  </si>
  <si>
    <t>Pol</t>
  </si>
  <si>
    <t>Zkratka položky</t>
  </si>
  <si>
    <t>ORG</t>
  </si>
  <si>
    <t>Název org.</t>
  </si>
  <si>
    <t>ÚZ</t>
  </si>
  <si>
    <t>Odbor kanceláře tajemníka</t>
  </si>
  <si>
    <t>Správní poplatky</t>
  </si>
  <si>
    <t>Neinv.přijaté transfery od obcí</t>
  </si>
  <si>
    <t>Obec Holubice</t>
  </si>
  <si>
    <t>Rezerva na krizová opatření</t>
  </si>
  <si>
    <t>KT - Řešení krizových situací</t>
  </si>
  <si>
    <t>Nákup materiálu j.n.</t>
  </si>
  <si>
    <t>Příprava na krizové situace a řešení mimořádných událostí</t>
  </si>
  <si>
    <t>Opravy a udržování</t>
  </si>
  <si>
    <t>Ostatní platy</t>
  </si>
  <si>
    <t>KT - Jednotka sboru dobrovolných hasičů</t>
  </si>
  <si>
    <t>Ostatní osobní výdaje</t>
  </si>
  <si>
    <t>Drobný dlouhod. HM</t>
  </si>
  <si>
    <t>Studená voda</t>
  </si>
  <si>
    <t>Plyn</t>
  </si>
  <si>
    <t>Elektrická energie</t>
  </si>
  <si>
    <t>Pohonné hmoty a maziva</t>
  </si>
  <si>
    <t>Služby elektronických komunikací</t>
  </si>
  <si>
    <t>Služby peněžních ústavů</t>
  </si>
  <si>
    <t>Služby školení a vzdělávání</t>
  </si>
  <si>
    <t>Zpracování dat a služby ICT</t>
  </si>
  <si>
    <t>Nákup ostatních služeb</t>
  </si>
  <si>
    <t>Odbor stavební úřadu a životního prostředí</t>
  </si>
  <si>
    <t>Ostatní neinv. přijaté transf. ze SR</t>
  </si>
  <si>
    <t>SÚ - Podíl k dotaci MPZ</t>
  </si>
  <si>
    <t>Obec Bošovice</t>
  </si>
  <si>
    <t>Obec Němčany</t>
  </si>
  <si>
    <t>Sankční platby přijaté od jin.osob</t>
  </si>
  <si>
    <t>Odvody za odnětí půdy ZPF</t>
  </si>
  <si>
    <t>Příjmy za dobýv.nerost.a geolog.práce</t>
  </si>
  <si>
    <t>Příjmy z poskyt. služeb, výrobků, práv</t>
  </si>
  <si>
    <t>ŽP - Odměna za třídění odpadu</t>
  </si>
  <si>
    <t>ŽP - třídění odpadu</t>
  </si>
  <si>
    <t>ŽP - Údržba - sečení v remízcích a větrolamech vysázených v minulých letech</t>
  </si>
  <si>
    <t>ŽP - Ostatní činnnost místní správy</t>
  </si>
  <si>
    <t>Finanční odbor</t>
  </si>
  <si>
    <t>Odvody PO</t>
  </si>
  <si>
    <t>Ost.přijaté vratky transf. a podob.příjmy</t>
  </si>
  <si>
    <t>FO - ÚIP - TSMS - koupaliště</t>
  </si>
  <si>
    <t>FO - TSMS - ÚNP - nádoby na bioodpad</t>
  </si>
  <si>
    <t>TSMS - UNP - mobilní WC - hřbitov</t>
  </si>
  <si>
    <t>Ostatní inv.přijaté transfery ze SR</t>
  </si>
  <si>
    <t>Neinvestiční příspěvky zřízeným PO</t>
  </si>
  <si>
    <t>FO - TSMS</t>
  </si>
  <si>
    <t>FO - ÚNP - TSMS - ošetření stromů(stromy pod kontrolou)</t>
  </si>
  <si>
    <t>FO - ÚNP - TSMS - Pasportizace stromů</t>
  </si>
  <si>
    <t>FO - ÚNP - TSMS - chodníky</t>
  </si>
  <si>
    <t>TSMS - kanalizace</t>
  </si>
  <si>
    <t>TSMS - ÚNP - náhradní výsadba</t>
  </si>
  <si>
    <t>Neinvestiční transfery zřízeným PO</t>
  </si>
  <si>
    <t>Investiční transfery zřízeným PO</t>
  </si>
  <si>
    <t>FO - TSMS - ÚPI - vozidlo</t>
  </si>
  <si>
    <t>Jiné investiční transfery zřízeným PO</t>
  </si>
  <si>
    <t>Neinv.přijaté transfery od krajů</t>
  </si>
  <si>
    <t>FO - průtoková dotace - ZSA</t>
  </si>
  <si>
    <t>FO - zámek úvěr WC</t>
  </si>
  <si>
    <t>FO - Zámek</t>
  </si>
  <si>
    <t>Vzpomínkové akce</t>
  </si>
  <si>
    <t>Concentus Moraviae</t>
  </si>
  <si>
    <t>Dny Slavkova</t>
  </si>
  <si>
    <t>Vratky transferů poskyt.z veřej.rozpočtů</t>
  </si>
  <si>
    <t>FO - ZŠ Komenského</t>
  </si>
  <si>
    <t>IR - ZUŠ- nutné opravy</t>
  </si>
  <si>
    <t>FO - MŠ Zvídálek</t>
  </si>
  <si>
    <t>FO - ZŠ Tyršova</t>
  </si>
  <si>
    <t>FO - ZUŠ</t>
  </si>
  <si>
    <t>FO - DDM</t>
  </si>
  <si>
    <t>Neinv.přij. trf. ze SR - souhrn.dot.vzt.</t>
  </si>
  <si>
    <t>Bank.účty-změna stavu krátk.prostř.</t>
  </si>
  <si>
    <t>Uhraz.splátky dlouhodob. půjč.prostř.</t>
  </si>
  <si>
    <t>HČ - SC Bonaparte</t>
  </si>
  <si>
    <t>Úvěr VaK - budova</t>
  </si>
  <si>
    <t>FO - Úvěr - MŠ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</si>
  <si>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</si>
  <si>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</si>
  <si>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</si>
  <si>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</si>
  <si>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</si>
  <si>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DPH</t>
  </si>
  <si>
    <t>Poplatek ze psů</t>
  </si>
  <si>
    <t>Odpadové hospodaření a komunální odpady</t>
  </si>
  <si>
    <t>VHP</t>
  </si>
  <si>
    <t>Daň z hazardních her bez daně z techn.her do 2023</t>
  </si>
  <si>
    <t>Zrušený odvod z VHP</t>
  </si>
  <si>
    <t>Dílčí daň z technických her do 2023</t>
  </si>
  <si>
    <t>Daň z hazardních her bez technických her v místě</t>
  </si>
  <si>
    <t>Daň z technických her mimo internetových</t>
  </si>
  <si>
    <t>Daň z nemovitých věcí</t>
  </si>
  <si>
    <t>Obec Heršpice</t>
  </si>
  <si>
    <t>Obec Hodějice</t>
  </si>
  <si>
    <t>Obec Kobeřice</t>
  </si>
  <si>
    <t>Obec Nížkovice</t>
  </si>
  <si>
    <t>Obec Vážany nad Litavou</t>
  </si>
  <si>
    <t>Obec Velešovice</t>
  </si>
  <si>
    <t>Kursové rozdíly v příjmech</t>
  </si>
  <si>
    <t>Příjmy z úroků</t>
  </si>
  <si>
    <t>Neinvestiční transfery krajům</t>
  </si>
  <si>
    <t>Nájemné</t>
  </si>
  <si>
    <t>Neinv.transf.veřej.rozpočt.územní úrovně</t>
  </si>
  <si>
    <t>IR - Svazková škola</t>
  </si>
  <si>
    <t>Ostatní nákupy j.n.</t>
  </si>
  <si>
    <t>FO - OPS Mohyla Míru</t>
  </si>
  <si>
    <t>FO - Sdružení Slavkovské bojiště</t>
  </si>
  <si>
    <t>Úroky vlastní</t>
  </si>
  <si>
    <t>FO - Svaz měst a obcí</t>
  </si>
  <si>
    <t>FO - DSO Brněnsko</t>
  </si>
  <si>
    <t>FO - Politaví</t>
  </si>
  <si>
    <t>Platby daní a poplatků SR</t>
  </si>
  <si>
    <t>Platby daní a popl.krajům, obcím a SF</t>
  </si>
  <si>
    <t>Ost.inv.dot.veř.rozpočtům územní úrovně</t>
  </si>
  <si>
    <t>Odbor správy majetku, investic a rozvoje</t>
  </si>
  <si>
    <t>Popl. za už.veř.prostranství</t>
  </si>
  <si>
    <t>Ostatní příjmy z pronájmu majetku</t>
  </si>
  <si>
    <t>Hrobová místa</t>
  </si>
  <si>
    <t>Příjmy z pronájmu pozemků</t>
  </si>
  <si>
    <t>Pozemky</t>
  </si>
  <si>
    <t>Příjmy z pronáj.ost. nemov.věcí a částí</t>
  </si>
  <si>
    <t>Plochy</t>
  </si>
  <si>
    <t>Ostatní příjmy z vlastní činnosti</t>
  </si>
  <si>
    <t>Inv.přijaté transfery ze SF</t>
  </si>
  <si>
    <t>Inv.transf. od jiných států</t>
  </si>
  <si>
    <t>Příjem z prodeje pozemků</t>
  </si>
  <si>
    <t>Přijaté dary na pořízení DM</t>
  </si>
  <si>
    <t>IR - III/0501, Slavkov průtah</t>
  </si>
  <si>
    <t>IR - Oprava pozemních komunikací</t>
  </si>
  <si>
    <t>IR - Dopravní značení</t>
  </si>
  <si>
    <t>IR - rekonstrukce RD</t>
  </si>
  <si>
    <t>IR - ZŠ Komenského - rekonstrukce - nepřímé náklady</t>
  </si>
  <si>
    <t>IR - Plánovací smlouva Na Vyhlídce</t>
  </si>
  <si>
    <t>IR - Centrum Bonaparte</t>
  </si>
  <si>
    <t>IR - Generel zeleně</t>
  </si>
  <si>
    <t>IR - Ostatní činnost místní správy</t>
  </si>
  <si>
    <t>IR - Nemovitosti - znalecké posudky, geometrické plány, poplatky, daň</t>
  </si>
  <si>
    <t>IR - Vypracvání žádostí o dotaci včetně zajištění dokladů</t>
  </si>
  <si>
    <t>IR - Projektová dokumentace (ostatní nespecifikované)</t>
  </si>
  <si>
    <t>SÚ - Aktualizace programu regenerace MPZ</t>
  </si>
  <si>
    <t>IR - Projektové dokumentace - dopravní</t>
  </si>
  <si>
    <t>IR - Služby městského architekta</t>
  </si>
  <si>
    <t>IR - zámecké skleníky</t>
  </si>
  <si>
    <t>Stavby</t>
  </si>
  <si>
    <t>IR - Projektová dokumentace - ulice Havlíčkova</t>
  </si>
  <si>
    <t>IR - Chodník ulice Pod Vinohrady</t>
  </si>
  <si>
    <t>IR - Plánovací smlouva - Slovanká Radilová</t>
  </si>
  <si>
    <t>IR - Plánovací smlouva - Mgr. Havránek</t>
  </si>
  <si>
    <t>IR - Regenerace sídliště Zlatá Hora - parkovací stání</t>
  </si>
  <si>
    <t>IR - Koláčkovo nám.</t>
  </si>
  <si>
    <t>Stroje, přístroje a zařízení</t>
  </si>
  <si>
    <t>IR - Přístavba ZŠ Tyršova</t>
  </si>
  <si>
    <t>IR - ZŠ Komenského - rekonstrukce</t>
  </si>
  <si>
    <t>IR - Stadion</t>
  </si>
  <si>
    <t>IR - DDM - odborné učebny</t>
  </si>
  <si>
    <t>IR - Dětské hřiště</t>
  </si>
  <si>
    <t>IR - SC Bonaparte - kino - prostorové ozvučení</t>
  </si>
  <si>
    <t>IR - Projektová dokumentace - myslivecký areál</t>
  </si>
  <si>
    <t>Ost. nákup dlouhodob. nehmot. majetku</t>
  </si>
  <si>
    <t>IR - Změna ÚP Slavkov u Brna</t>
  </si>
  <si>
    <t>IR - Změna ÚP Č.6, standardizace</t>
  </si>
  <si>
    <t>IR - Výkupy pozemků</t>
  </si>
  <si>
    <t>Bytové prostory</t>
  </si>
  <si>
    <t>SM - Rekonstrukce bytových jader</t>
  </si>
  <si>
    <t>Rekonstrukce - Úzká 643</t>
  </si>
  <si>
    <t>Rekonstrukce bytů Palackého nám. 123 - PD</t>
  </si>
  <si>
    <t>Nebytové prostory</t>
  </si>
  <si>
    <t>SC Bonaparte</t>
  </si>
  <si>
    <t>Přepojení zadního traktu a vybuvodání jednotné kotelny PN89</t>
  </si>
  <si>
    <t>Budova Poliklinika</t>
  </si>
  <si>
    <t>MUDr. František Fajmon</t>
  </si>
  <si>
    <t>MUDr. Molčíková</t>
  </si>
  <si>
    <t>MUDr. DAgmar Šilerová</t>
  </si>
  <si>
    <t>FLOMEDICA PLUS, s.r.o.</t>
  </si>
  <si>
    <t>MUDr. Jana Baránková</t>
  </si>
  <si>
    <t>MUDr. Eva Fuchsová, gynekologie, s.r.o.</t>
  </si>
  <si>
    <t>MUDr. Petr Vaďura</t>
  </si>
  <si>
    <t>MUDr. Svatava Vaďurová</t>
  </si>
  <si>
    <t>ČPZP</t>
  </si>
  <si>
    <t>MUDr. Eva Dočekalová</t>
  </si>
  <si>
    <t>Ortopedická ambulance, Slavkov u Brna s.r.o.</t>
  </si>
  <si>
    <t>MUDr. Ingrid Maňasová</t>
  </si>
  <si>
    <t>Lékárna Slavkov,spol. s r.o.</t>
  </si>
  <si>
    <t>MUDr. Ondřich</t>
  </si>
  <si>
    <t>MediJaPo s. r. o.</t>
  </si>
  <si>
    <t>Pavel Krčmář</t>
  </si>
  <si>
    <t>Nemocnice s poliklinikou</t>
  </si>
  <si>
    <t>MUDr. Soňa Vybíralová s.r.o.</t>
  </si>
  <si>
    <t>EYES Optik</t>
  </si>
  <si>
    <t>SANIT-K</t>
  </si>
  <si>
    <t>MUDr. Vlasta Kučerová</t>
  </si>
  <si>
    <t>Mgr. Hana Charvátová</t>
  </si>
  <si>
    <t>Petra Krbková</t>
  </si>
  <si>
    <t>MDDr. Kašparová Eva</t>
  </si>
  <si>
    <t>UROLOGA s.r.o.</t>
  </si>
  <si>
    <t>MUDr. Jana Palová</t>
  </si>
  <si>
    <t>Kamil Zborovský</t>
  </si>
  <si>
    <t>MUDr. Zdislav Stojaspal s.r.o.</t>
  </si>
  <si>
    <t>Tommi Praktik, s.r.o.</t>
  </si>
  <si>
    <t>MUDr. Eva Hlaváčková s.r.o.</t>
  </si>
  <si>
    <t>EYES OPTIK s. r. o.</t>
  </si>
  <si>
    <t>Bc. Hana Libenská</t>
  </si>
  <si>
    <t>NAIPPO s. r. o.</t>
  </si>
  <si>
    <t>Juřečková Lenka</t>
  </si>
  <si>
    <t>MUDr. Špatná s. r. o.</t>
  </si>
  <si>
    <t>Alergologie Slavkov s. r.o.</t>
  </si>
  <si>
    <t>Úřad práce</t>
  </si>
  <si>
    <t>MUDr. Jana NeuwirthováMUDr. Jana Neuwirthová</t>
  </si>
  <si>
    <t>Ing. Jitka Kučerová</t>
  </si>
  <si>
    <t>Chir4all s.r.o.Chir4all s.r.o.</t>
  </si>
  <si>
    <t>LOGOPEDIE POHODA s.r.o.</t>
  </si>
  <si>
    <t>Milan Spisar</t>
  </si>
  <si>
    <t>Bc. Markéta Bednářová</t>
  </si>
  <si>
    <t>DENTAM s.r.o.</t>
  </si>
  <si>
    <t>SM - SM - Rekonstrukce ordinací</t>
  </si>
  <si>
    <t>Prádlo, oděv a obuv</t>
  </si>
  <si>
    <t>Knihy, učeb.pom. a tisk</t>
  </si>
  <si>
    <t>Odbor sociálních věcí</t>
  </si>
  <si>
    <t>Obec Hostěrádky-Rešov</t>
  </si>
  <si>
    <t>Obec Křenovice</t>
  </si>
  <si>
    <t>Obec Lovčičky</t>
  </si>
  <si>
    <t>Obec Milešovice</t>
  </si>
  <si>
    <t>Obec Otnice</t>
  </si>
  <si>
    <t>Obec Šaratice</t>
  </si>
  <si>
    <t>Obec Zbýšov</t>
  </si>
  <si>
    <t>SV - Klub důchodců</t>
  </si>
  <si>
    <t>Výdaje na náhrady za nezpůsobenou újmu</t>
  </si>
  <si>
    <t>SV - Služby ostaní - Senior Taxi</t>
  </si>
  <si>
    <t>Platy zaměstnanců v prac.poměru</t>
  </si>
  <si>
    <t>Pov.soc.pojistné,přísp.na st.polit.zam.</t>
  </si>
  <si>
    <t>Pov.zdravot.pojistné</t>
  </si>
  <si>
    <t>Povinné pojistné odpov.za prac.úraz, nemoc</t>
  </si>
  <si>
    <t>SV - Rodinná poradna</t>
  </si>
  <si>
    <t>Cestovné</t>
  </si>
  <si>
    <t>SV - Komunitní plán města</t>
  </si>
  <si>
    <t>Pohoštění</t>
  </si>
  <si>
    <t>Věcné dary</t>
  </si>
  <si>
    <t>Neinv. transfery církvím a nábož.spol.</t>
  </si>
  <si>
    <t>SV - Oblastní charita</t>
  </si>
  <si>
    <t>Ost.neinv. transf. nezisk. a podob.osob.</t>
  </si>
  <si>
    <t>SV - jiný poskytovatel</t>
  </si>
  <si>
    <t>SV - Humanitární účely</t>
  </si>
  <si>
    <t>Měú - DDHM - ICT</t>
  </si>
  <si>
    <t>Měú - DDHM - ostatní</t>
  </si>
  <si>
    <t>měú - opravy - auta</t>
  </si>
  <si>
    <t>Odbor správních činností</t>
  </si>
  <si>
    <t>VV - Cestovní doklady</t>
  </si>
  <si>
    <t>VV - Občanské průkazy</t>
  </si>
  <si>
    <t>VV - Matrika</t>
  </si>
  <si>
    <t>Neinv.přij. tran. z všeob.pokl.správy SR</t>
  </si>
  <si>
    <t>Obec Hrušky</t>
  </si>
  <si>
    <t>VV - Sbor pro občanské záležitosti</t>
  </si>
  <si>
    <t>VV - Obřadní síň</t>
  </si>
  <si>
    <t>Příjmy za ZOZ - řidičáky</t>
  </si>
  <si>
    <t>DSH - správní řízení - radar</t>
  </si>
  <si>
    <t>DSH - správní řízení - radar - Velešovice</t>
  </si>
  <si>
    <t>MP - úsekové měření</t>
  </si>
  <si>
    <t>MP - úsekové měření - Velešovice</t>
  </si>
  <si>
    <t>Odbor vnějších vztahů</t>
  </si>
  <si>
    <t>Přijaté peněž.neinv. dary</t>
  </si>
  <si>
    <t>OVV - Ukliďme Slavkov</t>
  </si>
  <si>
    <t>Činnost mládeže</t>
  </si>
  <si>
    <t>Zájmová činnost, volný čas</t>
  </si>
  <si>
    <t>Individuální dotace</t>
  </si>
  <si>
    <t>Různé - Propagace</t>
  </si>
  <si>
    <t>Ostatní neinv. výdaje j.n.</t>
  </si>
  <si>
    <t>Zahraniční vztahy</t>
  </si>
  <si>
    <t>Nespecifikované rezervy</t>
  </si>
  <si>
    <t>MAP3</t>
  </si>
  <si>
    <t>MAP - vlastní zdroje</t>
  </si>
  <si>
    <t>MAP - nepřímé náklady</t>
  </si>
  <si>
    <t>MAP3 - nepřímé náklady</t>
  </si>
  <si>
    <t>Různé - Městský ples</t>
  </si>
  <si>
    <t>OVV - Kulturní akce - požární hlídky</t>
  </si>
  <si>
    <t>Kulturní akce města</t>
  </si>
  <si>
    <t>OVV - Komunikace s občany - mobilní rozhlas, aj.</t>
  </si>
  <si>
    <t xml:space="preserve">Městský úřad </t>
  </si>
  <si>
    <t>Správa majetku</t>
  </si>
  <si>
    <t>RADAR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</si>
  <si>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</si>
  <si>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</si>
  <si>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</si>
  <si>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</si>
  <si>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</si>
  <si>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Poštovní služby</t>
  </si>
  <si>
    <t>Měú - služby peněžních ústavů - pojištění auta</t>
  </si>
  <si>
    <t>Poradenské a právní služby</t>
  </si>
  <si>
    <t>Měú - služby -  školení</t>
  </si>
  <si>
    <t>Měú - služby -  školení SW</t>
  </si>
  <si>
    <t>Měú - služby - stravování</t>
  </si>
  <si>
    <t>Měú - služby - BTH</t>
  </si>
  <si>
    <t>Měú - služby - ICT</t>
  </si>
  <si>
    <t>Měú - služby - ostatní</t>
  </si>
  <si>
    <t>Měú - služby - auta</t>
  </si>
  <si>
    <t>Měú - opravy - majetek</t>
  </si>
  <si>
    <t>Měú - opavy - ICT</t>
  </si>
  <si>
    <t>Zaplacené sankce a odstupné</t>
  </si>
  <si>
    <t>Poskytnuté náhrady</t>
  </si>
  <si>
    <t>Úhrady sankcí j.rozpočtům</t>
  </si>
  <si>
    <t>Ost. neinv. transfery FO</t>
  </si>
  <si>
    <t>Programové vybavení</t>
  </si>
  <si>
    <t>Kybernetická bezpečnost</t>
  </si>
  <si>
    <t>Odměny členů zastupitelstev obcí a krajů</t>
  </si>
  <si>
    <t>Městská policie</t>
  </si>
  <si>
    <t>Výdaje celkem - Odbor kanceláře tajemníka</t>
  </si>
  <si>
    <t>Příjmy celkem - Odbor kanceláře tajemníka</t>
  </si>
  <si>
    <t>Výdaje celkem - Odbor Kanceláře tajemníka</t>
  </si>
  <si>
    <t>Běžné výdaje celkem - Odbor Kanceláře tajemníka</t>
  </si>
  <si>
    <t>Příjmy celkem - Odbor Kanceláře tajemníka</t>
  </si>
  <si>
    <t>Běžné příjmy celkem - Odbor Kanceláře tajemníka</t>
  </si>
  <si>
    <t>Výdaje celkem - Odbor stavební úřadu a životního prostředí</t>
  </si>
  <si>
    <t>Příjmy celkem - Odbor stavební úřadu a životního prostředí</t>
  </si>
  <si>
    <t>Příjmy celkem - Oddělení dopravy</t>
  </si>
  <si>
    <t>Běžné příjmy celkem - Oddělení dopravy</t>
  </si>
  <si>
    <t>Výdaje celkem - Oddělení životního prostření</t>
  </si>
  <si>
    <t>Běžné výdaje celkem - Oddělení životního prostření</t>
  </si>
  <si>
    <t>Příjmy celkem - Oddělení životního prostření</t>
  </si>
  <si>
    <t>Běžné příjmy celkem - Oddělení životního prostření</t>
  </si>
  <si>
    <t>Výdaje celkem - Oddělení stavební</t>
  </si>
  <si>
    <t>Běžné výdaje celkem - Oddělení stavební</t>
  </si>
  <si>
    <t>Příjmy celkem - Oddělení stavební</t>
  </si>
  <si>
    <t>Běžné příjmy celkem - Oddělení stavební</t>
  </si>
  <si>
    <t xml:space="preserve"> Oddělení dopravy</t>
  </si>
  <si>
    <t xml:space="preserve"> Oddělení životního prostření</t>
  </si>
  <si>
    <t xml:space="preserve"> Oddělení stavební</t>
  </si>
  <si>
    <t>Financování celkem - Finanční odbor</t>
  </si>
  <si>
    <t>Výdaje celkem - Finanční odbor</t>
  </si>
  <si>
    <t>Příjmy celkem - Finanční odbor</t>
  </si>
  <si>
    <t>Výdaje celkem - Ostatní</t>
  </si>
  <si>
    <t>Kapitálové výdaje celkem - Ostatní</t>
  </si>
  <si>
    <t>Běžné výdaje celkem - Ostatní</t>
  </si>
  <si>
    <t>Příjmy celkem - Ostatní</t>
  </si>
  <si>
    <t>Běžné příjmy celkem - Ostatní</t>
  </si>
  <si>
    <t>Financování celkem - Splátky bankovních půjček</t>
  </si>
  <si>
    <t>Financování výdaje celkem - Splátky bankovních půjček</t>
  </si>
  <si>
    <t>Příjmy celkem - Transfery</t>
  </si>
  <si>
    <t>Běžné příjmy celkem - Transfery</t>
  </si>
  <si>
    <t>Výdaje celkem - Příspěvky - školy</t>
  </si>
  <si>
    <t>Běžné výdaje celkem - Příspěvky - školy</t>
  </si>
  <si>
    <t>Příjmy celkem - Příspěvky - školy</t>
  </si>
  <si>
    <t>Běžné příjmy celkem - Příspěvky - školy</t>
  </si>
  <si>
    <t>Výdaje celkem - Příspěvky ZS-A</t>
  </si>
  <si>
    <t>Běžné výdaje celkem - Příspěvky ZS-A</t>
  </si>
  <si>
    <t>Příjmy celkem - Příspěvky ZS-A</t>
  </si>
  <si>
    <t>Běžné příjmy celkem - Příspěvky ZS-A</t>
  </si>
  <si>
    <t>Výdaje celkem - Příspěvky TSMS</t>
  </si>
  <si>
    <t>Kapitálové výdaje celkem - Příspěvky TSMS</t>
  </si>
  <si>
    <t>Běžné výdaje celkem - Příspěvky TSMS</t>
  </si>
  <si>
    <t>Příjmy celkem - Příspěvky TSMS</t>
  </si>
  <si>
    <t>Kapitálové příjmy celkem - Příspěvky TSMS</t>
  </si>
  <si>
    <t>Běžné příjmy celkem - Příspěvky TSMS</t>
  </si>
  <si>
    <t xml:space="preserve"> Ostatní</t>
  </si>
  <si>
    <t xml:space="preserve"> Splátky bankovních půjček</t>
  </si>
  <si>
    <t xml:space="preserve"> Transfery</t>
  </si>
  <si>
    <t xml:space="preserve"> Příspěvky - školy</t>
  </si>
  <si>
    <t xml:space="preserve"> Příspěvky ZS-A</t>
  </si>
  <si>
    <t xml:space="preserve"> Příspěvky TSMS</t>
  </si>
  <si>
    <t>Výdaje celkem - Odbor správy majetku, investic a rozvoje</t>
  </si>
  <si>
    <t>Příjmy celkem - Odbor správy majetku, investic a rozvoje</t>
  </si>
  <si>
    <t>Výdaje celkem - Oddělení správa majetku</t>
  </si>
  <si>
    <t>Běžné výdaje celkem - Oddělení správa majetku</t>
  </si>
  <si>
    <t>Příjmy celkem - Oddělení správa majetku</t>
  </si>
  <si>
    <t>Běžné příjmy celkem - Oddělení správa majetku</t>
  </si>
  <si>
    <t>Výdaje celkem - Oddělení nebyty</t>
  </si>
  <si>
    <t>Kapitálové výdaje celkem - Oddělení nebyty</t>
  </si>
  <si>
    <t>Běžné výdaje celkem - Oddělení nebyty</t>
  </si>
  <si>
    <t>Příjmy celkem - Oddělení nebyty</t>
  </si>
  <si>
    <t>Běžné příjmy celkem - Oddělení nebyty</t>
  </si>
  <si>
    <t>Výdaje celkem - Oddělení byty</t>
  </si>
  <si>
    <t>Kapitálové výdaje celkem - Oddělení byty</t>
  </si>
  <si>
    <t>Běžné výdaje celkem - Oddělení byty</t>
  </si>
  <si>
    <t>Příjmy celkem - Oddělení byty</t>
  </si>
  <si>
    <t>Běžné příjmy celkem - Oddělení byty</t>
  </si>
  <si>
    <t>Výdaje celkem - Oddělení Investic a rozvoje</t>
  </si>
  <si>
    <t>Kapitálové výdaje celkem - Oddělení Investic a rozvoje</t>
  </si>
  <si>
    <t>Běžné výdaje celkem - Oddělení Investic a rozvoje</t>
  </si>
  <si>
    <t>Příjmy celkem - Oddělení Investic a rozvoje</t>
  </si>
  <si>
    <t>Kapitálové příjmy celkem - Oddělení Investic a rozvoje</t>
  </si>
  <si>
    <t>Běžné příjmy celkem - Oddělení Investic a rozvoje</t>
  </si>
  <si>
    <t xml:space="preserve"> Oddělení správa majetku</t>
  </si>
  <si>
    <t xml:space="preserve"> Oddělení nebyty</t>
  </si>
  <si>
    <t xml:space="preserve"> Oddělení byty</t>
  </si>
  <si>
    <t xml:space="preserve"> Oddělení Investic a rozvoje</t>
  </si>
  <si>
    <t>Výdaje celkem - Odbor sociálních věcí</t>
  </si>
  <si>
    <t>Příjmy celkem - Odbor sociálních věcí</t>
  </si>
  <si>
    <t>Běžné výdaje celkem - Odbor sociálních věcí</t>
  </si>
  <si>
    <t>Běžné příjmy celkem - Odbor sociálních věcí</t>
  </si>
  <si>
    <t>Výdaje celkem - Odbor správních činností</t>
  </si>
  <si>
    <t>Příjmy celkem - Odbor správních činností</t>
  </si>
  <si>
    <t>Příjmy celkem - Oddělení úsekového měření rychlosti</t>
  </si>
  <si>
    <t>Běžné příjmy celkem - Oddělení úsekového měření rychlosti</t>
  </si>
  <si>
    <t>Výdaje celkem - Oddělení DSH</t>
  </si>
  <si>
    <t>Běžné výdaje celkem - Oddělení DSH</t>
  </si>
  <si>
    <t>Příjmy celkem - Oddělení DSH</t>
  </si>
  <si>
    <t>Běžné příjmy celkem - Oddělení DSH</t>
  </si>
  <si>
    <t>Příjmy celkem - Oddělení ŽÚ</t>
  </si>
  <si>
    <t>Běžné příjmy celkem - Oddělení ŽÚ</t>
  </si>
  <si>
    <t>Výdaje celkem - Oddělení vnitřní věci</t>
  </si>
  <si>
    <t>Běžné výdaje celkem - Oddělení vnitřní věci</t>
  </si>
  <si>
    <t>Příjmy celkem - Oddělení vnitřní věci</t>
  </si>
  <si>
    <t>Běžné příjmy celkem - Oddělení vnitřní věci</t>
  </si>
  <si>
    <t xml:space="preserve"> Oddělení úsekového měření rychlosti</t>
  </si>
  <si>
    <t xml:space="preserve"> Oddělení DSH</t>
  </si>
  <si>
    <t xml:space="preserve"> Oddělení ŽÚ</t>
  </si>
  <si>
    <t xml:space="preserve"> Oddělení vnitřní věci</t>
  </si>
  <si>
    <t>Výdaje celkem - Odbor vnějších vztahů</t>
  </si>
  <si>
    <t>Příjmy celkem - Odbor vnějších vztahů</t>
  </si>
  <si>
    <t>Výdaje celkem - Kultura</t>
  </si>
  <si>
    <t>Běžné výdaje celkem - Kultura</t>
  </si>
  <si>
    <t>Příjmy celkem - Kultura</t>
  </si>
  <si>
    <t>Běžné příjmy celkem - Kultura</t>
  </si>
  <si>
    <t>Výdaje celkem - MAP</t>
  </si>
  <si>
    <t>Běžné výdaje celkem - MAP</t>
  </si>
  <si>
    <t>Příjmy celkem - MAP</t>
  </si>
  <si>
    <t>Běžné příjmy celkem - MAP</t>
  </si>
  <si>
    <t>Výdaje celkem - Vnější vztahy</t>
  </si>
  <si>
    <t>Kapitálové výdaje celkem - Vnější vztahy</t>
  </si>
  <si>
    <t>Běžné výdaje celkem - Vnější vztahy</t>
  </si>
  <si>
    <t>Příjmy celkem - Vnější vztahy</t>
  </si>
  <si>
    <t>Běžné příjmy celkem - Vnější vztahy</t>
  </si>
  <si>
    <t xml:space="preserve"> Kultura</t>
  </si>
  <si>
    <t xml:space="preserve"> MAP</t>
  </si>
  <si>
    <t xml:space="preserve"> Vnější vztahy</t>
  </si>
  <si>
    <t xml:space="preserve">Výdaje celkem - Městský úřad </t>
  </si>
  <si>
    <t xml:space="preserve">Příjmy celkem - Městský úřad </t>
  </si>
  <si>
    <t>Výdaje celkem - Zastupitelé</t>
  </si>
  <si>
    <t>Běžné výdaje celkem - Zastupitelé</t>
  </si>
  <si>
    <t>Výdaje celkem - MěÚ</t>
  </si>
  <si>
    <t>Kapitálové výdaje celkem - MěÚ</t>
  </si>
  <si>
    <t>Běžné výdaje celkem - MěÚ</t>
  </si>
  <si>
    <t>Příjmy celkem - MěÚ</t>
  </si>
  <si>
    <t>Kapitálové příjmy celkem - MěÚ</t>
  </si>
  <si>
    <t>Běžné příjmy celkem - MěÚ</t>
  </si>
  <si>
    <t xml:space="preserve"> Zastupitelé</t>
  </si>
  <si>
    <t xml:space="preserve"> MěÚ</t>
  </si>
  <si>
    <t>Výdaje celkem - Městská policie</t>
  </si>
  <si>
    <t>Příjmy celkem - Městská policie</t>
  </si>
  <si>
    <t>Běžné výdaje celkem - Městská policie</t>
  </si>
  <si>
    <t>Běžné příjmy celkem - Městská policie</t>
  </si>
  <si>
    <t>Financování příjmy</t>
  </si>
  <si>
    <t>Daňové příjmy</t>
  </si>
  <si>
    <t>Nedaňové příjmy</t>
  </si>
  <si>
    <t>Přijaté neinvestiřní transfery</t>
  </si>
  <si>
    <t>Oddělení</t>
  </si>
  <si>
    <t>Rozpočet schválený 2024</t>
  </si>
  <si>
    <t>Očekávaná skutečnost 2024</t>
  </si>
  <si>
    <t>Platy zaměstnanců</t>
  </si>
  <si>
    <t>Sport</t>
  </si>
  <si>
    <t>FO - ZŠ Tyršova - ÚNP - výdejna</t>
  </si>
  <si>
    <t>80. let výročí konce války</t>
  </si>
  <si>
    <t xml:space="preserve"> Oddělení poliklinika</t>
  </si>
  <si>
    <t>Běžné příjmy celkem - Oddělení poliklinika</t>
  </si>
  <si>
    <t>Příjmy celkem - Oddělení poliklinika</t>
  </si>
  <si>
    <t>Běžné výdaje celkem - Oddělení poliklinika</t>
  </si>
  <si>
    <t>Kapitálové výdaje celkem - Oddělení poliklinika</t>
  </si>
  <si>
    <t>Výdaje celkem - Oddělení poliklinika</t>
  </si>
  <si>
    <t>IR - INTERREG</t>
  </si>
  <si>
    <t>FO - ZŠ Tyršova - výdejna</t>
  </si>
  <si>
    <t>IR - ZŠ Komenského - basketbalové koše</t>
  </si>
  <si>
    <t>IR - Mateřská škola - gastro</t>
  </si>
  <si>
    <t xml:space="preserve">IR - Mateřská škola  </t>
  </si>
  <si>
    <t>IR - Mateřská škola</t>
  </si>
  <si>
    <t>IR - Nákup auta MP</t>
  </si>
  <si>
    <t>IR - Kompostárna</t>
  </si>
  <si>
    <t>IR - Rozšíření hřbitova</t>
  </si>
  <si>
    <t>IR - Mateřská škola - vybavení</t>
  </si>
  <si>
    <t>IR - Cyklostezka Křenovice</t>
  </si>
  <si>
    <t>IR - Sídliště Nádražní</t>
  </si>
  <si>
    <t>IR - PD statika stadionu</t>
  </si>
  <si>
    <t>IR - rekonstrukce RD - dětské skupiny</t>
  </si>
  <si>
    <t>ŽP - Nebezpečný odpad</t>
  </si>
  <si>
    <t>ŽP - Komunální odpad</t>
  </si>
  <si>
    <t>IR - Pojištění majetku</t>
  </si>
  <si>
    <t>IR - Napoleonská expozice - stavební část</t>
  </si>
  <si>
    <t>IR - Napoleonská expozice - vybavení</t>
  </si>
  <si>
    <t>IR - Úsekové měření rychlosti - Nížkovice</t>
  </si>
  <si>
    <t xml:space="preserve">SV - terénní pracovník </t>
  </si>
  <si>
    <t>ŽP - Péče o krajinu</t>
  </si>
  <si>
    <t>FO - MŠ Zvídálek - vybavení Litava</t>
  </si>
  <si>
    <t>FO - ZŠ Komenského - doprava jídel</t>
  </si>
  <si>
    <t>FO - IDS JMK</t>
  </si>
  <si>
    <t>FO - Nájem - Litava</t>
  </si>
  <si>
    <t>FO - DSO Dr. Kounice</t>
  </si>
  <si>
    <t>FO - Nájem - pozemku</t>
  </si>
  <si>
    <t>FO - Sáčky na psí exkrementy</t>
  </si>
  <si>
    <t>Rezerva ostatní</t>
  </si>
  <si>
    <t>FO - Politaví - popelnice</t>
  </si>
  <si>
    <t>IR - ZŠ Komenského - nepřímé náklady</t>
  </si>
  <si>
    <t>IR - Napoleonská expozice</t>
  </si>
  <si>
    <t>Kronika</t>
  </si>
  <si>
    <t>Zpravodaj</t>
  </si>
  <si>
    <t>FO - ZŠ Tyršova - vybavení výdejny</t>
  </si>
  <si>
    <t>IR - Opravy boží muka sv. Vendelína</t>
  </si>
  <si>
    <t>IR - Architektonická soutěž - proluka</t>
  </si>
  <si>
    <t>Rozpočet 2025</t>
  </si>
  <si>
    <t>FO - Euroregion Pomoraví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</si>
</sst>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#,##0.000"/>
  </numFmts>
  <fonts count="7" x14ac:knownFonts="1">
    <font>
      <sz val="11.25"/>
      <name val="Calibri"/>
    </font>
    <font>
      <b/>
      <sz val="11.25"/>
      <name val="Calibri"/>
      <family val="2"/>
      <charset val="238"/>
    </font>
    <font>
      <b/>
      <sz val="11.25"/>
      <name val="Cambria"/>
      <family val="1"/>
      <charset val="238"/>
    </font>
    <font>
      <sz val="12"/>
      <name val="Times New Roman"/>
      <family val="1"/>
      <charset val="238"/>
    </font>
    <font>
      <sz val="11.25"/>
      <name val="Cambria"/>
      <family val="1"/>
      <charset val="238"/>
    </font>
    <font>
      <sz val="10"/>
      <name val="Cambria"/>
      <family val="1"/>
      <charset val="238"/>
    </font>
    <font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80FF80"/>
      </patternFill>
    </fill>
    <fill>
      <patternFill patternType="solid">
        <fgColor rgb="FF8080FF"/>
      </patternFill>
    </fill>
    <fill>
      <patternFill patternType="solid">
        <fgColor rgb="FFD3D3D3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4">
    <xf numFmtId="0" fontId="0" fillId="0" borderId="0" xfId="0"/>
    <xf numFmtId="16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 wrapText="1"/>
    </xf>
    <xf numFmtId="164" fontId="0" fillId="6" borderId="1" xfId="0" applyNumberFormat="1" applyFill="1" applyBorder="1" applyAlignment="1">
      <alignment vertical="center"/>
    </xf>
    <xf numFmtId="49" fontId="0" fillId="6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164" fontId="0" fillId="6" borderId="0" xfId="0" applyNumberFormat="1" applyFill="1" applyAlignment="1">
      <alignment vertical="center"/>
    </xf>
    <xf numFmtId="49" fontId="0" fillId="6" borderId="0" xfId="0" applyNumberFormat="1" applyFill="1" applyAlignment="1">
      <alignment vertical="center"/>
    </xf>
    <xf numFmtId="4" fontId="0" fillId="6" borderId="0" xfId="0" applyNumberFormat="1" applyFill="1" applyAlignment="1">
      <alignment vertical="center"/>
    </xf>
    <xf numFmtId="4" fontId="0" fillId="6" borderId="0" xfId="0" applyNumberFormat="1" applyFill="1" applyAlignment="1">
      <alignment vertical="center" wrapText="1"/>
    </xf>
    <xf numFmtId="164" fontId="1" fillId="8" borderId="1" xfId="0" applyNumberFormat="1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vertical="center"/>
    </xf>
    <xf numFmtId="4" fontId="1" fillId="8" borderId="1" xfId="0" applyNumberFormat="1" applyFont="1" applyFill="1" applyBorder="1" applyAlignment="1">
      <alignment vertical="center"/>
    </xf>
    <xf numFmtId="164" fontId="2" fillId="4" borderId="0" xfId="0" applyNumberFormat="1" applyFont="1" applyFill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 wrapText="1"/>
    </xf>
    <xf numFmtId="4" fontId="0" fillId="0" borderId="0" xfId="0" applyNumberFormat="1"/>
    <xf numFmtId="0" fontId="0" fillId="0" borderId="0" xfId="0" applyBorder="1"/>
    <xf numFmtId="0" fontId="5" fillId="0" borderId="0" xfId="0" applyFont="1" applyBorder="1"/>
    <xf numFmtId="4" fontId="5" fillId="0" borderId="0" xfId="0" applyNumberFormat="1" applyFont="1" applyBorder="1"/>
    <xf numFmtId="0" fontId="6" fillId="0" borderId="0" xfId="0" applyFont="1" applyBorder="1"/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zoomScale="74" zoomScaleNormal="74" workbookViewId="0">
      <pane ySplit="2" topLeftCell="A3" activePane="bottomLeft" state="frozenSplit"/>
      <selection activeCell="N26" sqref="N26"/>
      <selection pane="bottomLeft" activeCell="J3" sqref="J3"/>
    </sheetView>
  </sheetViews>
  <sheetFormatPr defaultRowHeight="15" customHeight="1" x14ac:dyDescent="0.25"/>
  <cols>
    <col min="1" max="1" width="10.140625" style="1" customWidth="1"/>
    <col min="2" max="3" width="5.5703125" style="1" customWidth="1"/>
    <col min="4" max="4" width="36.5703125" style="2" customWidth="1"/>
    <col min="5" max="5" width="8.5703125" style="1" customWidth="1"/>
    <col min="6" max="6" width="45.5703125" style="2" customWidth="1"/>
    <col min="7" max="7" width="6.5703125" style="1" customWidth="1"/>
    <col min="8" max="10" width="16.85546875" style="3" customWidth="1"/>
  </cols>
  <sheetData>
    <row r="1" spans="1:10" s="20" customFormat="1" ht="30" customHeight="1" x14ac:dyDescent="0.25">
      <c r="A1" s="41" t="s">
        <v>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20" customFormat="1" ht="30" customHeight="1" x14ac:dyDescent="0.25">
      <c r="A2" s="33" t="s">
        <v>445</v>
      </c>
      <c r="B2" s="33" t="s">
        <v>0</v>
      </c>
      <c r="C2" s="33" t="s">
        <v>1</v>
      </c>
      <c r="D2" s="34" t="s">
        <v>2</v>
      </c>
      <c r="E2" s="33" t="s">
        <v>3</v>
      </c>
      <c r="F2" s="34" t="s">
        <v>4</v>
      </c>
      <c r="G2" s="33" t="s">
        <v>5</v>
      </c>
      <c r="H2" s="35" t="s">
        <v>446</v>
      </c>
      <c r="I2" s="35" t="s">
        <v>447</v>
      </c>
      <c r="J2" s="35" t="s">
        <v>496</v>
      </c>
    </row>
    <row r="3" spans="1:10" ht="15" customHeight="1" x14ac:dyDescent="0.25">
      <c r="A3"/>
      <c r="B3"/>
      <c r="C3"/>
      <c r="D3"/>
      <c r="E3"/>
      <c r="F3"/>
      <c r="G3"/>
      <c r="H3"/>
      <c r="I3"/>
      <c r="J3"/>
    </row>
    <row r="4" spans="1:10" ht="15" customHeight="1" x14ac:dyDescent="0.25">
      <c r="A4" s="16">
        <v>10</v>
      </c>
      <c r="B4" s="16"/>
      <c r="C4" s="16">
        <v>4121</v>
      </c>
      <c r="D4" s="17" t="s">
        <v>8</v>
      </c>
      <c r="E4" s="16"/>
      <c r="F4" s="17"/>
      <c r="G4" s="16"/>
      <c r="H4" s="18">
        <v>41.3</v>
      </c>
      <c r="I4" s="18">
        <v>0</v>
      </c>
      <c r="J4" s="19">
        <v>0</v>
      </c>
    </row>
    <row r="5" spans="1:10" ht="15" customHeight="1" x14ac:dyDescent="0.25">
      <c r="A5" s="16">
        <v>10</v>
      </c>
      <c r="B5" s="16"/>
      <c r="C5" s="16">
        <v>4121</v>
      </c>
      <c r="D5" s="17" t="s">
        <v>8</v>
      </c>
      <c r="E5" s="16">
        <v>16</v>
      </c>
      <c r="F5" s="17" t="s">
        <v>9</v>
      </c>
      <c r="G5" s="16"/>
      <c r="H5" s="18">
        <v>0</v>
      </c>
      <c r="I5" s="18">
        <v>123</v>
      </c>
      <c r="J5" s="19">
        <v>123</v>
      </c>
    </row>
    <row r="6" spans="1:10" ht="15" customHeight="1" x14ac:dyDescent="0.25">
      <c r="A6"/>
      <c r="B6"/>
      <c r="C6"/>
      <c r="D6"/>
      <c r="E6"/>
      <c r="F6"/>
      <c r="G6"/>
      <c r="H6"/>
      <c r="I6"/>
      <c r="J6"/>
    </row>
    <row r="7" spans="1:10" ht="15" customHeight="1" x14ac:dyDescent="0.25">
      <c r="A7" s="4" t="s">
        <v>311</v>
      </c>
      <c r="B7" s="4"/>
      <c r="C7" s="4"/>
      <c r="D7" s="5"/>
      <c r="E7" s="4"/>
      <c r="F7" s="5"/>
      <c r="G7" s="4"/>
      <c r="H7" s="10">
        <f>SUM(H3:H6)</f>
        <v>41.3</v>
      </c>
      <c r="I7" s="10">
        <f>SUM(I3:I6)</f>
        <v>123</v>
      </c>
      <c r="J7" s="11">
        <f>SUM(J3:J6)</f>
        <v>123</v>
      </c>
    </row>
    <row r="8" spans="1:10" ht="15" customHeight="1" x14ac:dyDescent="0.25">
      <c r="A8"/>
      <c r="B8"/>
      <c r="C8"/>
      <c r="D8"/>
      <c r="E8"/>
      <c r="F8"/>
      <c r="G8"/>
      <c r="H8"/>
      <c r="I8"/>
      <c r="J8"/>
    </row>
    <row r="9" spans="1:10" ht="15" customHeight="1" x14ac:dyDescent="0.25">
      <c r="A9" s="6" t="s">
        <v>310</v>
      </c>
      <c r="B9" s="6"/>
      <c r="C9" s="6"/>
      <c r="D9" s="7"/>
      <c r="E9" s="6"/>
      <c r="F9" s="7"/>
      <c r="G9" s="6"/>
      <c r="H9" s="12">
        <f>H7</f>
        <v>41.3</v>
      </c>
      <c r="I9" s="12">
        <f>I7</f>
        <v>123</v>
      </c>
      <c r="J9" s="13">
        <f>J7</f>
        <v>123</v>
      </c>
    </row>
    <row r="10" spans="1:10" ht="15" customHeight="1" x14ac:dyDescent="0.25">
      <c r="A10"/>
      <c r="B10"/>
      <c r="C10"/>
      <c r="D10"/>
      <c r="E10"/>
      <c r="F10"/>
      <c r="G10"/>
      <c r="H10"/>
      <c r="I10"/>
      <c r="J10"/>
    </row>
    <row r="11" spans="1:10" ht="15" customHeight="1" x14ac:dyDescent="0.25">
      <c r="A11" s="16">
        <v>10</v>
      </c>
      <c r="B11" s="16">
        <v>5213</v>
      </c>
      <c r="C11" s="16">
        <v>5903</v>
      </c>
      <c r="D11" s="17" t="s">
        <v>10</v>
      </c>
      <c r="E11" s="16"/>
      <c r="F11" s="17"/>
      <c r="G11" s="16"/>
      <c r="H11" s="18">
        <v>25</v>
      </c>
      <c r="I11" s="18">
        <v>0</v>
      </c>
      <c r="J11" s="19">
        <v>0</v>
      </c>
    </row>
    <row r="12" spans="1:10" ht="15" customHeight="1" x14ac:dyDescent="0.25">
      <c r="A12" s="16">
        <v>10</v>
      </c>
      <c r="B12" s="16">
        <v>5213</v>
      </c>
      <c r="C12" s="16">
        <v>5903</v>
      </c>
      <c r="D12" s="17" t="s">
        <v>10</v>
      </c>
      <c r="E12" s="16">
        <v>5212</v>
      </c>
      <c r="F12" s="17" t="s">
        <v>11</v>
      </c>
      <c r="G12" s="16"/>
      <c r="H12" s="18">
        <v>75</v>
      </c>
      <c r="I12" s="18">
        <v>75</v>
      </c>
      <c r="J12" s="19">
        <v>75</v>
      </c>
    </row>
    <row r="13" spans="1:10" ht="15" customHeight="1" x14ac:dyDescent="0.25">
      <c r="A13" s="16">
        <v>10</v>
      </c>
      <c r="B13" s="16">
        <v>5273</v>
      </c>
      <c r="C13" s="16">
        <v>5139</v>
      </c>
      <c r="D13" s="17" t="s">
        <v>12</v>
      </c>
      <c r="E13" s="16">
        <v>5273</v>
      </c>
      <c r="F13" s="17" t="s">
        <v>13</v>
      </c>
      <c r="G13" s="16"/>
      <c r="H13" s="18">
        <v>0</v>
      </c>
      <c r="I13" s="18">
        <v>0.2</v>
      </c>
      <c r="J13" s="19">
        <v>0</v>
      </c>
    </row>
    <row r="14" spans="1:10" ht="15" customHeight="1" x14ac:dyDescent="0.25">
      <c r="A14" s="16">
        <v>10</v>
      </c>
      <c r="B14" s="16">
        <v>5273</v>
      </c>
      <c r="C14" s="16">
        <v>5171</v>
      </c>
      <c r="D14" s="17" t="s">
        <v>14</v>
      </c>
      <c r="E14" s="16">
        <v>5273</v>
      </c>
      <c r="F14" s="17" t="s">
        <v>13</v>
      </c>
      <c r="G14" s="16"/>
      <c r="H14" s="18">
        <v>0</v>
      </c>
      <c r="I14" s="18">
        <v>6.7</v>
      </c>
      <c r="J14" s="19">
        <v>0</v>
      </c>
    </row>
    <row r="15" spans="1:10" ht="15" customHeight="1" x14ac:dyDescent="0.25">
      <c r="A15" s="16">
        <v>10</v>
      </c>
      <c r="B15" s="16">
        <v>5273</v>
      </c>
      <c r="C15" s="16">
        <v>5903</v>
      </c>
      <c r="D15" s="17" t="s">
        <v>10</v>
      </c>
      <c r="E15" s="16">
        <v>5273</v>
      </c>
      <c r="F15" s="17" t="s">
        <v>13</v>
      </c>
      <c r="G15" s="16"/>
      <c r="H15" s="18">
        <v>0</v>
      </c>
      <c r="I15" s="18">
        <v>18.100000000000001</v>
      </c>
      <c r="J15" s="19">
        <v>25</v>
      </c>
    </row>
    <row r="16" spans="1:10" ht="15" customHeight="1" x14ac:dyDescent="0.25">
      <c r="A16" s="16">
        <v>10</v>
      </c>
      <c r="B16" s="16">
        <v>5512</v>
      </c>
      <c r="C16" s="16">
        <v>5019</v>
      </c>
      <c r="D16" s="17" t="s">
        <v>15</v>
      </c>
      <c r="E16" s="16">
        <v>541</v>
      </c>
      <c r="F16" s="17" t="s">
        <v>16</v>
      </c>
      <c r="G16" s="16"/>
      <c r="H16" s="18">
        <v>20</v>
      </c>
      <c r="I16" s="18">
        <v>102.6</v>
      </c>
      <c r="J16" s="19">
        <v>40</v>
      </c>
    </row>
    <row r="17" spans="1:10" ht="15" customHeight="1" x14ac:dyDescent="0.25">
      <c r="A17" s="16">
        <v>10</v>
      </c>
      <c r="B17" s="16">
        <v>5512</v>
      </c>
      <c r="C17" s="16">
        <v>5021</v>
      </c>
      <c r="D17" s="17" t="s">
        <v>17</v>
      </c>
      <c r="E17" s="16">
        <v>541</v>
      </c>
      <c r="F17" s="17" t="s">
        <v>16</v>
      </c>
      <c r="G17" s="16"/>
      <c r="H17" s="18">
        <v>100</v>
      </c>
      <c r="I17" s="18">
        <v>100</v>
      </c>
      <c r="J17" s="19">
        <v>160</v>
      </c>
    </row>
    <row r="18" spans="1:10" ht="15" customHeight="1" x14ac:dyDescent="0.25">
      <c r="A18" s="16">
        <v>10</v>
      </c>
      <c r="B18" s="16">
        <v>5512</v>
      </c>
      <c r="C18" s="16">
        <v>5137</v>
      </c>
      <c r="D18" s="17" t="s">
        <v>18</v>
      </c>
      <c r="E18" s="16">
        <v>541</v>
      </c>
      <c r="F18" s="17" t="s">
        <v>16</v>
      </c>
      <c r="G18" s="16"/>
      <c r="H18" s="18">
        <v>120</v>
      </c>
      <c r="I18" s="18">
        <v>91.6</v>
      </c>
      <c r="J18" s="19">
        <v>100</v>
      </c>
    </row>
    <row r="19" spans="1:10" ht="15" customHeight="1" x14ac:dyDescent="0.25">
      <c r="A19" s="16">
        <v>10</v>
      </c>
      <c r="B19" s="16">
        <v>5512</v>
      </c>
      <c r="C19" s="16">
        <v>5139</v>
      </c>
      <c r="D19" s="17" t="s">
        <v>12</v>
      </c>
      <c r="E19" s="16">
        <v>541</v>
      </c>
      <c r="F19" s="17" t="s">
        <v>16</v>
      </c>
      <c r="G19" s="16"/>
      <c r="H19" s="18">
        <v>60</v>
      </c>
      <c r="I19" s="18">
        <v>60</v>
      </c>
      <c r="J19" s="19">
        <v>60</v>
      </c>
    </row>
    <row r="20" spans="1:10" ht="15" customHeight="1" x14ac:dyDescent="0.25">
      <c r="A20" s="16">
        <v>10</v>
      </c>
      <c r="B20" s="16">
        <v>5512</v>
      </c>
      <c r="C20" s="16">
        <v>5151</v>
      </c>
      <c r="D20" s="17" t="s">
        <v>19</v>
      </c>
      <c r="E20" s="16">
        <v>541</v>
      </c>
      <c r="F20" s="17" t="s">
        <v>16</v>
      </c>
      <c r="G20" s="16"/>
      <c r="H20" s="18">
        <v>35</v>
      </c>
      <c r="I20" s="18">
        <v>35</v>
      </c>
      <c r="J20" s="19">
        <v>0</v>
      </c>
    </row>
    <row r="21" spans="1:10" ht="15" customHeight="1" x14ac:dyDescent="0.25">
      <c r="A21" s="16">
        <v>10</v>
      </c>
      <c r="B21" s="16">
        <v>5512</v>
      </c>
      <c r="C21" s="16">
        <v>5153</v>
      </c>
      <c r="D21" s="17" t="s">
        <v>20</v>
      </c>
      <c r="E21" s="16">
        <v>541</v>
      </c>
      <c r="F21" s="17" t="s">
        <v>16</v>
      </c>
      <c r="G21" s="16"/>
      <c r="H21" s="18">
        <v>190</v>
      </c>
      <c r="I21" s="18">
        <v>140</v>
      </c>
      <c r="J21" s="19">
        <v>0</v>
      </c>
    </row>
    <row r="22" spans="1:10" ht="15" customHeight="1" x14ac:dyDescent="0.25">
      <c r="A22" s="16">
        <v>10</v>
      </c>
      <c r="B22" s="16">
        <v>5512</v>
      </c>
      <c r="C22" s="16">
        <v>5154</v>
      </c>
      <c r="D22" s="17" t="s">
        <v>21</v>
      </c>
      <c r="E22" s="16">
        <v>541</v>
      </c>
      <c r="F22" s="17" t="s">
        <v>16</v>
      </c>
      <c r="G22" s="16"/>
      <c r="H22" s="18">
        <v>50</v>
      </c>
      <c r="I22" s="18">
        <v>53</v>
      </c>
      <c r="J22" s="19">
        <v>0</v>
      </c>
    </row>
    <row r="23" spans="1:10" ht="15" customHeight="1" x14ac:dyDescent="0.25">
      <c r="A23" s="16">
        <v>10</v>
      </c>
      <c r="B23" s="16">
        <v>5512</v>
      </c>
      <c r="C23" s="16">
        <v>5156</v>
      </c>
      <c r="D23" s="17" t="s">
        <v>22</v>
      </c>
      <c r="E23" s="16">
        <v>541</v>
      </c>
      <c r="F23" s="17" t="s">
        <v>16</v>
      </c>
      <c r="G23" s="16"/>
      <c r="H23" s="18">
        <v>35</v>
      </c>
      <c r="I23" s="18">
        <v>40.200000000000003</v>
      </c>
      <c r="J23" s="19">
        <v>40</v>
      </c>
    </row>
    <row r="24" spans="1:10" ht="15" customHeight="1" x14ac:dyDescent="0.25">
      <c r="A24" s="16">
        <v>10</v>
      </c>
      <c r="B24" s="16">
        <v>5512</v>
      </c>
      <c r="C24" s="16">
        <v>5162</v>
      </c>
      <c r="D24" s="17" t="s">
        <v>23</v>
      </c>
      <c r="E24" s="16">
        <v>541</v>
      </c>
      <c r="F24" s="17" t="s">
        <v>16</v>
      </c>
      <c r="G24" s="16"/>
      <c r="H24" s="18">
        <v>8</v>
      </c>
      <c r="I24" s="18">
        <v>8</v>
      </c>
      <c r="J24" s="19">
        <v>8</v>
      </c>
    </row>
    <row r="25" spans="1:10" ht="15" customHeight="1" x14ac:dyDescent="0.25">
      <c r="A25" s="16">
        <v>10</v>
      </c>
      <c r="B25" s="16">
        <v>5512</v>
      </c>
      <c r="C25" s="16">
        <v>5163</v>
      </c>
      <c r="D25" s="17" t="s">
        <v>24</v>
      </c>
      <c r="E25" s="16">
        <v>541</v>
      </c>
      <c r="F25" s="17" t="s">
        <v>16</v>
      </c>
      <c r="G25" s="16"/>
      <c r="H25" s="18">
        <v>35</v>
      </c>
      <c r="I25" s="18">
        <v>35</v>
      </c>
      <c r="J25" s="19">
        <v>35</v>
      </c>
    </row>
    <row r="26" spans="1:10" ht="15" customHeight="1" x14ac:dyDescent="0.25">
      <c r="A26" s="16">
        <v>10</v>
      </c>
      <c r="B26" s="16">
        <v>5512</v>
      </c>
      <c r="C26" s="16">
        <v>5167</v>
      </c>
      <c r="D26" s="17" t="s">
        <v>25</v>
      </c>
      <c r="E26" s="16">
        <v>541</v>
      </c>
      <c r="F26" s="17" t="s">
        <v>16</v>
      </c>
      <c r="G26" s="16"/>
      <c r="H26" s="18">
        <v>10</v>
      </c>
      <c r="I26" s="18">
        <v>10</v>
      </c>
      <c r="J26" s="19">
        <v>10</v>
      </c>
    </row>
    <row r="27" spans="1:10" ht="15" customHeight="1" x14ac:dyDescent="0.25">
      <c r="A27" s="16">
        <v>10</v>
      </c>
      <c r="B27" s="16">
        <v>5512</v>
      </c>
      <c r="C27" s="16">
        <v>5168</v>
      </c>
      <c r="D27" s="17" t="s">
        <v>26</v>
      </c>
      <c r="E27" s="16">
        <v>541</v>
      </c>
      <c r="F27" s="17" t="s">
        <v>16</v>
      </c>
      <c r="G27" s="16"/>
      <c r="H27" s="18">
        <v>0</v>
      </c>
      <c r="I27" s="18">
        <v>0</v>
      </c>
      <c r="J27" s="19">
        <v>15</v>
      </c>
    </row>
    <row r="28" spans="1:10" ht="15" customHeight="1" x14ac:dyDescent="0.25">
      <c r="A28" s="16">
        <v>10</v>
      </c>
      <c r="B28" s="16">
        <v>5512</v>
      </c>
      <c r="C28" s="16">
        <v>5169</v>
      </c>
      <c r="D28" s="17" t="s">
        <v>27</v>
      </c>
      <c r="E28" s="16">
        <v>541</v>
      </c>
      <c r="F28" s="17" t="s">
        <v>16</v>
      </c>
      <c r="G28" s="16"/>
      <c r="H28" s="18">
        <v>15</v>
      </c>
      <c r="I28" s="18">
        <v>15</v>
      </c>
      <c r="J28" s="19">
        <v>20</v>
      </c>
    </row>
    <row r="29" spans="1:10" ht="15" customHeight="1" x14ac:dyDescent="0.25">
      <c r="A29" s="16">
        <v>10</v>
      </c>
      <c r="B29" s="16">
        <v>5512</v>
      </c>
      <c r="C29" s="16">
        <v>5171</v>
      </c>
      <c r="D29" s="17" t="s">
        <v>14</v>
      </c>
      <c r="E29" s="16">
        <v>541</v>
      </c>
      <c r="F29" s="17" t="s">
        <v>16</v>
      </c>
      <c r="G29" s="16"/>
      <c r="H29" s="18">
        <v>165</v>
      </c>
      <c r="I29" s="18">
        <v>234.3</v>
      </c>
      <c r="J29" s="19">
        <v>90</v>
      </c>
    </row>
    <row r="30" spans="1:10" ht="15" customHeight="1" x14ac:dyDescent="0.25">
      <c r="A30"/>
      <c r="B30"/>
      <c r="C30"/>
      <c r="D30"/>
      <c r="E30"/>
      <c r="F30"/>
      <c r="G30"/>
      <c r="H30"/>
      <c r="I30"/>
      <c r="J30"/>
    </row>
    <row r="31" spans="1:10" ht="15" customHeight="1" x14ac:dyDescent="0.25">
      <c r="A31" s="4" t="s">
        <v>309</v>
      </c>
      <c r="B31" s="4"/>
      <c r="C31" s="4"/>
      <c r="D31" s="5"/>
      <c r="E31" s="4"/>
      <c r="F31" s="5"/>
      <c r="G31" s="4"/>
      <c r="H31" s="10">
        <f>SUM(H10:H30)</f>
        <v>943</v>
      </c>
      <c r="I31" s="10">
        <f>SUM(I10:I30)</f>
        <v>1024.7</v>
      </c>
      <c r="J31" s="11">
        <f>SUM(J10:J30)</f>
        <v>678</v>
      </c>
    </row>
    <row r="32" spans="1:10" ht="15" customHeight="1" x14ac:dyDescent="0.25">
      <c r="A32"/>
      <c r="B32"/>
      <c r="C32"/>
      <c r="D32"/>
      <c r="E32"/>
      <c r="F32"/>
      <c r="G32"/>
      <c r="H32"/>
      <c r="I32"/>
      <c r="J32"/>
    </row>
    <row r="33" spans="1:10" ht="15" customHeight="1" x14ac:dyDescent="0.25">
      <c r="A33" s="6" t="s">
        <v>308</v>
      </c>
      <c r="B33" s="6"/>
      <c r="C33" s="6"/>
      <c r="D33" s="7"/>
      <c r="E33" s="6"/>
      <c r="F33" s="7"/>
      <c r="G33" s="6"/>
      <c r="H33" s="12">
        <f>H31</f>
        <v>943</v>
      </c>
      <c r="I33" s="12">
        <f>I31</f>
        <v>1024.7</v>
      </c>
      <c r="J33" s="13">
        <f>J31</f>
        <v>678</v>
      </c>
    </row>
    <row r="34" spans="1:10" ht="15" customHeight="1" x14ac:dyDescent="0.25">
      <c r="A34"/>
      <c r="B34"/>
      <c r="C34"/>
      <c r="D34"/>
      <c r="E34"/>
      <c r="F34"/>
      <c r="G34"/>
      <c r="H34"/>
      <c r="I34"/>
      <c r="J34"/>
    </row>
    <row r="35" spans="1:10" ht="15" customHeight="1" x14ac:dyDescent="0.25">
      <c r="A35" s="8" t="s">
        <v>307</v>
      </c>
      <c r="B35" s="8"/>
      <c r="C35" s="8"/>
      <c r="D35" s="9"/>
      <c r="E35" s="8"/>
      <c r="F35" s="9"/>
      <c r="G35" s="8"/>
      <c r="H35" s="14">
        <f>H9</f>
        <v>41.3</v>
      </c>
      <c r="I35" s="14">
        <f>I9</f>
        <v>123</v>
      </c>
      <c r="J35" s="15">
        <f>J9</f>
        <v>123</v>
      </c>
    </row>
    <row r="36" spans="1:10" ht="15" customHeight="1" x14ac:dyDescent="0.25">
      <c r="A36" s="8" t="s">
        <v>306</v>
      </c>
      <c r="B36" s="8"/>
      <c r="C36" s="8"/>
      <c r="D36" s="9"/>
      <c r="E36" s="8"/>
      <c r="F36" s="9"/>
      <c r="G36" s="8"/>
      <c r="H36" s="14">
        <f>H33</f>
        <v>943</v>
      </c>
      <c r="I36" s="14">
        <f>I33</f>
        <v>1024.7</v>
      </c>
      <c r="J36" s="15">
        <f>J33</f>
        <v>678</v>
      </c>
    </row>
    <row r="39" spans="1:10" ht="15" customHeight="1" x14ac:dyDescent="0.25">
      <c r="J39" s="21"/>
    </row>
    <row r="41" spans="1:10" ht="15" customHeight="1" x14ac:dyDescent="0.25">
      <c r="J41" s="21"/>
    </row>
  </sheetData>
  <mergeCells count="1">
    <mergeCell ref="A1:J1"/>
  </mergeCells>
  <pageMargins left="0.19685039369791668" right="0.19685039369791668" top="0.19685039369791668" bottom="0.39370078739583336" header="0.19685039369791668" footer="0.19685039369791668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zoomScale="74" zoomScaleNormal="74" workbookViewId="0">
      <pane ySplit="2" topLeftCell="A3" activePane="bottomLeft" state="frozenSplit"/>
      <selection activeCell="N26" sqref="N26"/>
      <selection pane="bottomLeft" activeCell="J3" sqref="J3"/>
    </sheetView>
  </sheetViews>
  <sheetFormatPr defaultRowHeight="15" customHeight="1" x14ac:dyDescent="0.25"/>
  <cols>
    <col min="1" max="1" width="10.140625" style="1" customWidth="1"/>
    <col min="2" max="3" width="5.5703125" style="1" customWidth="1"/>
    <col min="4" max="4" width="36.5703125" style="2" customWidth="1"/>
    <col min="5" max="5" width="8.5703125" style="1" customWidth="1"/>
    <col min="6" max="6" width="45.5703125" style="2" customWidth="1"/>
    <col min="7" max="7" width="7.140625" style="1" customWidth="1"/>
    <col min="8" max="10" width="16.85546875" style="3" customWidth="1"/>
  </cols>
  <sheetData>
    <row r="1" spans="1:10" s="20" customFormat="1" ht="30" customHeight="1" x14ac:dyDescent="0.25">
      <c r="A1" s="41" t="s">
        <v>28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20" customFormat="1" ht="30" customHeight="1" x14ac:dyDescent="0.25">
      <c r="A2" s="33" t="s">
        <v>445</v>
      </c>
      <c r="B2" s="33" t="s">
        <v>0</v>
      </c>
      <c r="C2" s="33" t="s">
        <v>1</v>
      </c>
      <c r="D2" s="34" t="s">
        <v>2</v>
      </c>
      <c r="E2" s="33" t="s">
        <v>3</v>
      </c>
      <c r="F2" s="34" t="s">
        <v>4</v>
      </c>
      <c r="G2" s="33" t="s">
        <v>5</v>
      </c>
      <c r="H2" s="35" t="s">
        <v>446</v>
      </c>
      <c r="I2" s="35" t="s">
        <v>447</v>
      </c>
      <c r="J2" s="35" t="s">
        <v>496</v>
      </c>
    </row>
    <row r="3" spans="1:10" ht="15" customHeight="1" x14ac:dyDescent="0.25">
      <c r="A3"/>
      <c r="B3"/>
      <c r="C3"/>
      <c r="D3"/>
      <c r="E3"/>
      <c r="F3"/>
      <c r="G3"/>
      <c r="H3"/>
      <c r="I3"/>
      <c r="J3"/>
    </row>
    <row r="4" spans="1:10" s="20" customFormat="1" ht="30" customHeight="1" x14ac:dyDescent="0.25">
      <c r="A4" s="43" t="s">
        <v>326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" customHeight="1" x14ac:dyDescent="0.25">
      <c r="A5"/>
      <c r="B5"/>
      <c r="C5"/>
      <c r="D5"/>
      <c r="E5"/>
      <c r="F5"/>
      <c r="G5"/>
      <c r="H5"/>
      <c r="I5"/>
      <c r="J5"/>
    </row>
    <row r="6" spans="1:10" ht="15" customHeight="1" x14ac:dyDescent="0.25">
      <c r="A6" s="16">
        <v>21</v>
      </c>
      <c r="B6" s="16"/>
      <c r="C6" s="16">
        <v>1361</v>
      </c>
      <c r="D6" s="17" t="s">
        <v>7</v>
      </c>
      <c r="E6" s="16"/>
      <c r="F6" s="17"/>
      <c r="G6" s="16"/>
      <c r="H6" s="18">
        <v>1000</v>
      </c>
      <c r="I6" s="18">
        <v>1000</v>
      </c>
      <c r="J6" s="19">
        <v>800</v>
      </c>
    </row>
    <row r="7" spans="1:10" ht="15" customHeight="1" x14ac:dyDescent="0.25">
      <c r="A7" s="16">
        <v>21</v>
      </c>
      <c r="B7" s="16"/>
      <c r="C7" s="16">
        <v>4116</v>
      </c>
      <c r="D7" s="17" t="s">
        <v>29</v>
      </c>
      <c r="E7" s="16">
        <v>1901</v>
      </c>
      <c r="F7" s="17" t="s">
        <v>30</v>
      </c>
      <c r="G7" s="16">
        <v>34054</v>
      </c>
      <c r="H7" s="18">
        <v>0</v>
      </c>
      <c r="I7" s="18">
        <v>1250</v>
      </c>
      <c r="J7" s="19">
        <v>0</v>
      </c>
    </row>
    <row r="8" spans="1:10" ht="15" customHeight="1" x14ac:dyDescent="0.25">
      <c r="A8" s="16">
        <v>21</v>
      </c>
      <c r="B8" s="16">
        <v>3635</v>
      </c>
      <c r="C8" s="16">
        <v>2212</v>
      </c>
      <c r="D8" s="17" t="s">
        <v>33</v>
      </c>
      <c r="E8" s="16"/>
      <c r="F8" s="17"/>
      <c r="G8" s="16"/>
      <c r="H8" s="18">
        <v>800</v>
      </c>
      <c r="I8" s="18">
        <v>800</v>
      </c>
      <c r="J8" s="19">
        <v>500</v>
      </c>
    </row>
    <row r="9" spans="1:10" ht="15" customHeight="1" x14ac:dyDescent="0.25">
      <c r="A9"/>
      <c r="B9"/>
      <c r="C9"/>
      <c r="D9"/>
      <c r="E9"/>
      <c r="F9"/>
      <c r="G9"/>
      <c r="H9"/>
      <c r="I9"/>
      <c r="J9"/>
    </row>
    <row r="10" spans="1:10" ht="15" customHeight="1" x14ac:dyDescent="0.25">
      <c r="A10" s="4" t="s">
        <v>323</v>
      </c>
      <c r="B10" s="4"/>
      <c r="C10" s="4"/>
      <c r="D10" s="5"/>
      <c r="E10" s="4"/>
      <c r="F10" s="5"/>
      <c r="G10" s="4"/>
      <c r="H10" s="10">
        <f>SUM(H3:H9)</f>
        <v>1800</v>
      </c>
      <c r="I10" s="10">
        <f>SUM(I3:I9)</f>
        <v>3050</v>
      </c>
      <c r="J10" s="11">
        <f>SUM(J3:J9)</f>
        <v>1300</v>
      </c>
    </row>
    <row r="11" spans="1:10" ht="15" customHeight="1" x14ac:dyDescent="0.25">
      <c r="A11"/>
      <c r="B11"/>
      <c r="C11"/>
      <c r="D11"/>
      <c r="E11"/>
      <c r="F11"/>
      <c r="G11"/>
      <c r="H11"/>
      <c r="I11"/>
      <c r="J11"/>
    </row>
    <row r="12" spans="1:10" ht="15" customHeight="1" x14ac:dyDescent="0.25">
      <c r="A12" s="6" t="s">
        <v>322</v>
      </c>
      <c r="B12" s="6"/>
      <c r="C12" s="6"/>
      <c r="D12" s="7"/>
      <c r="E12" s="6"/>
      <c r="F12" s="7"/>
      <c r="G12" s="6"/>
      <c r="H12" s="12">
        <f>H10</f>
        <v>1800</v>
      </c>
      <c r="I12" s="12">
        <f>I10</f>
        <v>3050</v>
      </c>
      <c r="J12" s="13">
        <f>J10</f>
        <v>1300</v>
      </c>
    </row>
    <row r="13" spans="1:10" ht="15" customHeight="1" x14ac:dyDescent="0.25">
      <c r="A13"/>
      <c r="B13"/>
      <c r="C13"/>
      <c r="D13"/>
      <c r="E13"/>
      <c r="F13"/>
      <c r="G13"/>
      <c r="H13"/>
      <c r="I13"/>
      <c r="J13"/>
    </row>
    <row r="14" spans="1:10" ht="15" customHeight="1" x14ac:dyDescent="0.25">
      <c r="A14" s="16">
        <v>21</v>
      </c>
      <c r="B14" s="16">
        <v>3322</v>
      </c>
      <c r="C14" s="16">
        <v>5169</v>
      </c>
      <c r="D14" s="17" t="s">
        <v>27</v>
      </c>
      <c r="E14" s="16">
        <v>1901</v>
      </c>
      <c r="F14" s="17" t="s">
        <v>30</v>
      </c>
      <c r="G14" s="16"/>
      <c r="H14" s="18">
        <v>4500</v>
      </c>
      <c r="I14" s="18">
        <v>3423.7</v>
      </c>
      <c r="J14" s="19">
        <v>1300</v>
      </c>
    </row>
    <row r="15" spans="1:10" ht="15" customHeight="1" x14ac:dyDescent="0.25">
      <c r="A15" s="16">
        <v>21</v>
      </c>
      <c r="B15" s="16">
        <v>3322</v>
      </c>
      <c r="C15" s="16">
        <v>5169</v>
      </c>
      <c r="D15" s="17" t="s">
        <v>27</v>
      </c>
      <c r="E15" s="16">
        <v>1901</v>
      </c>
      <c r="F15" s="17" t="s">
        <v>30</v>
      </c>
      <c r="G15" s="16">
        <v>34054</v>
      </c>
      <c r="H15" s="18">
        <v>0</v>
      </c>
      <c r="I15" s="18">
        <v>2326.3000000000002</v>
      </c>
      <c r="J15" s="19">
        <v>0</v>
      </c>
    </row>
    <row r="16" spans="1:10" ht="15" customHeight="1" x14ac:dyDescent="0.25">
      <c r="A16" s="16">
        <v>21</v>
      </c>
      <c r="B16" s="16">
        <v>3635</v>
      </c>
      <c r="C16" s="16">
        <v>5169</v>
      </c>
      <c r="D16" s="17" t="s">
        <v>27</v>
      </c>
      <c r="E16" s="16"/>
      <c r="F16" s="17"/>
      <c r="G16" s="16"/>
      <c r="H16" s="18">
        <v>550</v>
      </c>
      <c r="I16" s="18">
        <v>550</v>
      </c>
      <c r="J16" s="19">
        <v>400</v>
      </c>
    </row>
    <row r="17" spans="1:10" ht="15" customHeight="1" x14ac:dyDescent="0.25">
      <c r="A17" s="16">
        <v>21</v>
      </c>
      <c r="B17" s="16">
        <v>6171</v>
      </c>
      <c r="C17" s="16">
        <v>5169</v>
      </c>
      <c r="D17" s="17" t="s">
        <v>27</v>
      </c>
      <c r="E17" s="16"/>
      <c r="F17" s="17"/>
      <c r="G17" s="16"/>
      <c r="H17" s="18">
        <v>400</v>
      </c>
      <c r="I17" s="18">
        <v>400</v>
      </c>
      <c r="J17" s="19">
        <v>500</v>
      </c>
    </row>
    <row r="18" spans="1:10" ht="15" customHeight="1" x14ac:dyDescent="0.25">
      <c r="A18"/>
      <c r="B18"/>
      <c r="C18"/>
      <c r="D18"/>
      <c r="E18"/>
      <c r="F18"/>
      <c r="G18"/>
      <c r="H18"/>
      <c r="I18"/>
      <c r="J18"/>
    </row>
    <row r="19" spans="1:10" ht="15" customHeight="1" x14ac:dyDescent="0.25">
      <c r="A19" s="4" t="s">
        <v>321</v>
      </c>
      <c r="B19" s="4"/>
      <c r="C19" s="4"/>
      <c r="D19" s="5"/>
      <c r="E19" s="4"/>
      <c r="F19" s="5"/>
      <c r="G19" s="4"/>
      <c r="H19" s="10">
        <f>SUM(H13:H18)</f>
        <v>5450</v>
      </c>
      <c r="I19" s="10">
        <f>SUM(I13:I18)</f>
        <v>6700</v>
      </c>
      <c r="J19" s="11">
        <f>SUM(J13:J18)</f>
        <v>2200</v>
      </c>
    </row>
    <row r="20" spans="1:10" ht="15" customHeight="1" x14ac:dyDescent="0.25">
      <c r="A20"/>
      <c r="B20"/>
      <c r="C20"/>
      <c r="D20"/>
      <c r="E20"/>
      <c r="F20"/>
      <c r="G20"/>
      <c r="H20"/>
      <c r="I20"/>
      <c r="J20"/>
    </row>
    <row r="21" spans="1:10" ht="15" customHeight="1" x14ac:dyDescent="0.25">
      <c r="A21" s="6" t="s">
        <v>320</v>
      </c>
      <c r="B21" s="6"/>
      <c r="C21" s="6"/>
      <c r="D21" s="7"/>
      <c r="E21" s="6"/>
      <c r="F21" s="7"/>
      <c r="G21" s="6"/>
      <c r="H21" s="12">
        <f>H19</f>
        <v>5450</v>
      </c>
      <c r="I21" s="12">
        <f>I19</f>
        <v>6700</v>
      </c>
      <c r="J21" s="13">
        <f>J19</f>
        <v>2200</v>
      </c>
    </row>
    <row r="22" spans="1:10" ht="15" customHeight="1" x14ac:dyDescent="0.25">
      <c r="A22"/>
      <c r="B22"/>
      <c r="C22"/>
      <c r="D22"/>
      <c r="E22"/>
      <c r="F22"/>
      <c r="G22"/>
      <c r="H22"/>
      <c r="I22"/>
      <c r="J22"/>
    </row>
    <row r="23" spans="1:10" s="20" customFormat="1" ht="30" customHeight="1" x14ac:dyDescent="0.25">
      <c r="A23" s="43" t="s">
        <v>325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ht="15" customHeight="1" x14ac:dyDescent="0.25">
      <c r="A24"/>
      <c r="B24"/>
      <c r="C24"/>
      <c r="D24"/>
      <c r="E24"/>
      <c r="F24"/>
      <c r="G24"/>
      <c r="H24"/>
      <c r="I24"/>
      <c r="J24"/>
    </row>
    <row r="25" spans="1:10" ht="15" customHeight="1" x14ac:dyDescent="0.25">
      <c r="A25" s="16">
        <v>22</v>
      </c>
      <c r="B25" s="16"/>
      <c r="C25" s="16">
        <v>1334</v>
      </c>
      <c r="D25" s="17" t="s">
        <v>34</v>
      </c>
      <c r="E25" s="16"/>
      <c r="F25" s="17"/>
      <c r="G25" s="16"/>
      <c r="H25" s="18">
        <v>100</v>
      </c>
      <c r="I25" s="18">
        <v>100</v>
      </c>
      <c r="J25" s="19">
        <v>100</v>
      </c>
    </row>
    <row r="26" spans="1:10" ht="15" customHeight="1" x14ac:dyDescent="0.25">
      <c r="A26" s="16">
        <v>22</v>
      </c>
      <c r="B26" s="16"/>
      <c r="C26" s="16">
        <v>1356</v>
      </c>
      <c r="D26" s="17" t="s">
        <v>35</v>
      </c>
      <c r="E26" s="16"/>
      <c r="F26" s="17"/>
      <c r="G26" s="16"/>
      <c r="H26" s="18">
        <v>110</v>
      </c>
      <c r="I26" s="18">
        <v>110</v>
      </c>
      <c r="J26" s="19">
        <v>110</v>
      </c>
    </row>
    <row r="27" spans="1:10" ht="15" customHeight="1" x14ac:dyDescent="0.25">
      <c r="A27" s="16">
        <v>22</v>
      </c>
      <c r="B27" s="16"/>
      <c r="C27" s="16">
        <v>1361</v>
      </c>
      <c r="D27" s="17" t="s">
        <v>7</v>
      </c>
      <c r="E27" s="16"/>
      <c r="F27" s="17"/>
      <c r="G27" s="16"/>
      <c r="H27" s="18">
        <v>110</v>
      </c>
      <c r="I27" s="18">
        <v>110</v>
      </c>
      <c r="J27" s="19">
        <v>50</v>
      </c>
    </row>
    <row r="28" spans="1:10" ht="15" customHeight="1" x14ac:dyDescent="0.25">
      <c r="A28" s="16">
        <v>22</v>
      </c>
      <c r="B28" s="16">
        <v>3722</v>
      </c>
      <c r="C28" s="16">
        <v>2111</v>
      </c>
      <c r="D28" s="17" t="s">
        <v>36</v>
      </c>
      <c r="E28" s="16">
        <v>3722</v>
      </c>
      <c r="F28" s="17" t="s">
        <v>37</v>
      </c>
      <c r="G28" s="16"/>
      <c r="H28" s="18">
        <v>1400</v>
      </c>
      <c r="I28" s="18">
        <v>1400</v>
      </c>
      <c r="J28" s="19">
        <v>1400</v>
      </c>
    </row>
    <row r="29" spans="1:10" ht="15" customHeight="1" x14ac:dyDescent="0.25">
      <c r="A29" s="16">
        <v>22</v>
      </c>
      <c r="B29" s="16">
        <v>3722</v>
      </c>
      <c r="C29" s="16">
        <v>2111</v>
      </c>
      <c r="D29" s="17" t="s">
        <v>36</v>
      </c>
      <c r="E29" s="16">
        <v>37221</v>
      </c>
      <c r="F29" s="17" t="s">
        <v>38</v>
      </c>
      <c r="G29" s="16"/>
      <c r="H29" s="18">
        <v>180</v>
      </c>
      <c r="I29" s="18">
        <v>180</v>
      </c>
      <c r="J29" s="19">
        <v>180</v>
      </c>
    </row>
    <row r="30" spans="1:10" ht="15" customHeight="1" x14ac:dyDescent="0.25">
      <c r="A30" s="16">
        <v>22</v>
      </c>
      <c r="B30" s="16">
        <v>3769</v>
      </c>
      <c r="C30" s="16">
        <v>2212</v>
      </c>
      <c r="D30" s="17" t="s">
        <v>33</v>
      </c>
      <c r="E30" s="16"/>
      <c r="F30" s="17"/>
      <c r="G30" s="16"/>
      <c r="H30" s="18">
        <v>80</v>
      </c>
      <c r="I30" s="18">
        <v>263</v>
      </c>
      <c r="J30" s="19">
        <v>100</v>
      </c>
    </row>
    <row r="31" spans="1:10" ht="15" customHeight="1" x14ac:dyDescent="0.25">
      <c r="A31"/>
      <c r="B31"/>
      <c r="C31"/>
      <c r="D31"/>
      <c r="E31"/>
      <c r="F31"/>
      <c r="G31"/>
      <c r="H31"/>
      <c r="I31"/>
      <c r="J31"/>
    </row>
    <row r="32" spans="1:10" ht="15" customHeight="1" x14ac:dyDescent="0.25">
      <c r="A32" s="4" t="s">
        <v>319</v>
      </c>
      <c r="B32" s="4"/>
      <c r="C32" s="4"/>
      <c r="D32" s="5"/>
      <c r="E32" s="4"/>
      <c r="F32" s="5"/>
      <c r="G32" s="4"/>
      <c r="H32" s="10">
        <f>SUM(H24:H31)</f>
        <v>1980</v>
      </c>
      <c r="I32" s="10">
        <f>SUM(I24:I31)</f>
        <v>2163</v>
      </c>
      <c r="J32" s="11">
        <f>SUM(J24:J31)</f>
        <v>1940</v>
      </c>
    </row>
    <row r="33" spans="1:10" ht="15" customHeight="1" x14ac:dyDescent="0.25">
      <c r="A33"/>
      <c r="B33"/>
      <c r="C33"/>
      <c r="D33"/>
      <c r="E33"/>
      <c r="F33"/>
      <c r="G33"/>
      <c r="H33"/>
      <c r="I33"/>
      <c r="J33"/>
    </row>
    <row r="34" spans="1:10" ht="15" customHeight="1" x14ac:dyDescent="0.25">
      <c r="A34" s="6" t="s">
        <v>318</v>
      </c>
      <c r="B34" s="6"/>
      <c r="C34" s="6"/>
      <c r="D34" s="7"/>
      <c r="E34" s="6"/>
      <c r="F34" s="7"/>
      <c r="G34" s="6"/>
      <c r="H34" s="12">
        <f>H32</f>
        <v>1980</v>
      </c>
      <c r="I34" s="12">
        <f>I32</f>
        <v>2163</v>
      </c>
      <c r="J34" s="13">
        <f>J32</f>
        <v>1940</v>
      </c>
    </row>
    <row r="35" spans="1:10" ht="15" customHeight="1" x14ac:dyDescent="0.25">
      <c r="A35"/>
      <c r="B35"/>
      <c r="C35"/>
      <c r="D35"/>
      <c r="E35"/>
      <c r="F35"/>
      <c r="G35"/>
      <c r="H35"/>
      <c r="I35"/>
      <c r="J35"/>
    </row>
    <row r="36" spans="1:10" ht="15" customHeight="1" x14ac:dyDescent="0.25">
      <c r="A36" s="16">
        <v>22</v>
      </c>
      <c r="B36" s="16">
        <v>3721</v>
      </c>
      <c r="C36" s="16">
        <v>5169</v>
      </c>
      <c r="D36" s="17" t="s">
        <v>27</v>
      </c>
      <c r="E36" s="16"/>
      <c r="F36" s="17" t="s">
        <v>472</v>
      </c>
      <c r="G36" s="16"/>
      <c r="H36" s="18">
        <v>300</v>
      </c>
      <c r="I36" s="18">
        <v>300</v>
      </c>
      <c r="J36" s="19">
        <v>300</v>
      </c>
    </row>
    <row r="37" spans="1:10" ht="15" customHeight="1" x14ac:dyDescent="0.25">
      <c r="A37" s="16">
        <v>22</v>
      </c>
      <c r="B37" s="16">
        <v>3722</v>
      </c>
      <c r="C37" s="16">
        <v>5169</v>
      </c>
      <c r="D37" s="17" t="s">
        <v>27</v>
      </c>
      <c r="E37" s="16"/>
      <c r="F37" s="17" t="s">
        <v>473</v>
      </c>
      <c r="G37" s="16"/>
      <c r="H37" s="18">
        <v>10000</v>
      </c>
      <c r="I37" s="18">
        <v>10103</v>
      </c>
      <c r="J37" s="19">
        <v>12700</v>
      </c>
    </row>
    <row r="38" spans="1:10" ht="15" customHeight="1" x14ac:dyDescent="0.25">
      <c r="A38" s="16">
        <v>22</v>
      </c>
      <c r="B38" s="16">
        <v>3744</v>
      </c>
      <c r="C38" s="16">
        <v>5169</v>
      </c>
      <c r="D38" s="17" t="s">
        <v>27</v>
      </c>
      <c r="E38" s="16">
        <v>305</v>
      </c>
      <c r="F38" s="17" t="s">
        <v>39</v>
      </c>
      <c r="G38" s="16"/>
      <c r="H38" s="18">
        <v>170</v>
      </c>
      <c r="I38" s="18">
        <v>170</v>
      </c>
      <c r="J38" s="19">
        <v>200</v>
      </c>
    </row>
    <row r="39" spans="1:10" ht="15" customHeight="1" x14ac:dyDescent="0.25">
      <c r="A39" s="16">
        <v>22</v>
      </c>
      <c r="B39" s="16">
        <v>3745</v>
      </c>
      <c r="C39" s="16">
        <v>5171</v>
      </c>
      <c r="D39" s="17" t="s">
        <v>14</v>
      </c>
      <c r="E39" s="16">
        <v>534</v>
      </c>
      <c r="F39" s="17" t="s">
        <v>479</v>
      </c>
      <c r="G39" s="16"/>
      <c r="H39" s="18">
        <v>120</v>
      </c>
      <c r="I39" s="18">
        <v>200</v>
      </c>
      <c r="J39" s="19">
        <v>200</v>
      </c>
    </row>
    <row r="40" spans="1:10" ht="15" customHeight="1" x14ac:dyDescent="0.25">
      <c r="A40" s="16">
        <v>22</v>
      </c>
      <c r="B40" s="16">
        <v>6171</v>
      </c>
      <c r="C40" s="16">
        <v>5169</v>
      </c>
      <c r="D40" s="17" t="s">
        <v>27</v>
      </c>
      <c r="E40" s="16">
        <v>543</v>
      </c>
      <c r="F40" s="17" t="s">
        <v>40</v>
      </c>
      <c r="G40" s="16"/>
      <c r="H40" s="18">
        <v>50</v>
      </c>
      <c r="I40" s="18">
        <v>50</v>
      </c>
      <c r="J40" s="19">
        <v>50</v>
      </c>
    </row>
    <row r="41" spans="1:10" ht="15" customHeight="1" x14ac:dyDescent="0.25">
      <c r="A41"/>
      <c r="B41"/>
      <c r="C41"/>
      <c r="D41"/>
      <c r="E41"/>
      <c r="F41"/>
      <c r="G41"/>
      <c r="H41"/>
      <c r="I41"/>
      <c r="J41"/>
    </row>
    <row r="42" spans="1:10" ht="15" customHeight="1" x14ac:dyDescent="0.25">
      <c r="A42" s="4" t="s">
        <v>317</v>
      </c>
      <c r="B42" s="4"/>
      <c r="C42" s="4"/>
      <c r="D42" s="5"/>
      <c r="E42" s="4"/>
      <c r="F42" s="5"/>
      <c r="G42" s="4"/>
      <c r="H42" s="10">
        <f>SUM(H35:H41)</f>
        <v>10640</v>
      </c>
      <c r="I42" s="10">
        <f>SUM(I35:I41)</f>
        <v>10823</v>
      </c>
      <c r="J42" s="11">
        <f>SUM(J35:J41)</f>
        <v>13450</v>
      </c>
    </row>
    <row r="43" spans="1:10" ht="15" customHeight="1" x14ac:dyDescent="0.25">
      <c r="A43"/>
      <c r="B43"/>
      <c r="C43"/>
      <c r="D43"/>
      <c r="E43"/>
      <c r="F43"/>
      <c r="G43"/>
      <c r="H43"/>
      <c r="I43"/>
      <c r="J43"/>
    </row>
    <row r="44" spans="1:10" ht="15" customHeight="1" x14ac:dyDescent="0.25">
      <c r="A44" s="6" t="s">
        <v>316</v>
      </c>
      <c r="B44" s="6"/>
      <c r="C44" s="6"/>
      <c r="D44" s="7"/>
      <c r="E44" s="6"/>
      <c r="F44" s="7"/>
      <c r="G44" s="6"/>
      <c r="H44" s="12">
        <f>H42</f>
        <v>10640</v>
      </c>
      <c r="I44" s="12">
        <f>I42</f>
        <v>10823</v>
      </c>
      <c r="J44" s="13">
        <f>J42</f>
        <v>13450</v>
      </c>
    </row>
    <row r="45" spans="1:10" ht="15" customHeight="1" x14ac:dyDescent="0.25">
      <c r="A45"/>
      <c r="B45"/>
      <c r="C45"/>
      <c r="D45"/>
      <c r="E45"/>
      <c r="F45"/>
      <c r="G45"/>
      <c r="H45"/>
      <c r="I45"/>
      <c r="J45"/>
    </row>
    <row r="46" spans="1:10" s="20" customFormat="1" ht="30" customHeight="1" x14ac:dyDescent="0.25">
      <c r="A46" s="43" t="s">
        <v>324</v>
      </c>
      <c r="B46" s="42"/>
      <c r="C46" s="42"/>
      <c r="D46" s="42"/>
      <c r="E46" s="42"/>
      <c r="F46" s="42"/>
      <c r="G46" s="42"/>
      <c r="H46" s="42"/>
      <c r="I46" s="42"/>
      <c r="J46" s="42"/>
    </row>
    <row r="47" spans="1:10" ht="15" customHeight="1" x14ac:dyDescent="0.25">
      <c r="A47"/>
      <c r="B47"/>
      <c r="C47"/>
      <c r="D47"/>
      <c r="E47"/>
      <c r="F47"/>
      <c r="G47"/>
      <c r="H47"/>
      <c r="I47"/>
      <c r="J47"/>
    </row>
    <row r="48" spans="1:10" ht="15" customHeight="1" x14ac:dyDescent="0.25">
      <c r="A48" s="16">
        <v>23</v>
      </c>
      <c r="B48" s="16"/>
      <c r="C48" s="16">
        <v>1361</v>
      </c>
      <c r="D48" s="17" t="s">
        <v>7</v>
      </c>
      <c r="E48" s="16"/>
      <c r="F48" s="17"/>
      <c r="G48" s="16"/>
      <c r="H48" s="18">
        <v>0</v>
      </c>
      <c r="I48" s="18">
        <v>0</v>
      </c>
      <c r="J48" s="19">
        <v>0</v>
      </c>
    </row>
    <row r="49" spans="1:10" ht="15" customHeight="1" x14ac:dyDescent="0.25">
      <c r="A49" s="16">
        <v>23</v>
      </c>
      <c r="B49" s="16">
        <v>3635</v>
      </c>
      <c r="C49" s="16">
        <v>2212</v>
      </c>
      <c r="D49" s="17" t="s">
        <v>33</v>
      </c>
      <c r="E49" s="16"/>
      <c r="F49" s="17"/>
      <c r="G49" s="16"/>
      <c r="H49" s="18">
        <v>0</v>
      </c>
      <c r="I49" s="18">
        <v>0</v>
      </c>
      <c r="J49" s="19">
        <v>0</v>
      </c>
    </row>
    <row r="50" spans="1:10" ht="15" customHeight="1" x14ac:dyDescent="0.25">
      <c r="A50"/>
      <c r="B50"/>
      <c r="C50"/>
      <c r="D50"/>
      <c r="E50"/>
      <c r="F50"/>
      <c r="G50"/>
      <c r="H50"/>
      <c r="I50"/>
      <c r="J50"/>
    </row>
    <row r="51" spans="1:10" ht="15" customHeight="1" x14ac:dyDescent="0.25">
      <c r="A51" s="4" t="s">
        <v>315</v>
      </c>
      <c r="B51" s="4"/>
      <c r="C51" s="4"/>
      <c r="D51" s="5"/>
      <c r="E51" s="4"/>
      <c r="F51" s="5"/>
      <c r="G51" s="4"/>
      <c r="H51" s="10">
        <f>SUM(H47:H50)</f>
        <v>0</v>
      </c>
      <c r="I51" s="10">
        <f>SUM(I47:I50)</f>
        <v>0</v>
      </c>
      <c r="J51" s="11">
        <f>SUM(J47:J50)</f>
        <v>0</v>
      </c>
    </row>
    <row r="52" spans="1:10" ht="15" customHeight="1" x14ac:dyDescent="0.25">
      <c r="A52"/>
      <c r="B52"/>
      <c r="C52"/>
      <c r="D52"/>
      <c r="E52"/>
      <c r="F52"/>
      <c r="G52"/>
      <c r="H52"/>
      <c r="I52"/>
      <c r="J52"/>
    </row>
    <row r="53" spans="1:10" ht="15" customHeight="1" x14ac:dyDescent="0.25">
      <c r="A53" s="6" t="s">
        <v>314</v>
      </c>
      <c r="B53" s="6"/>
      <c r="C53" s="6"/>
      <c r="D53" s="7"/>
      <c r="E53" s="6"/>
      <c r="F53" s="7"/>
      <c r="G53" s="6"/>
      <c r="H53" s="12">
        <f>H51</f>
        <v>0</v>
      </c>
      <c r="I53" s="12">
        <f>I51</f>
        <v>0</v>
      </c>
      <c r="J53" s="13">
        <f>J51</f>
        <v>0</v>
      </c>
    </row>
    <row r="54" spans="1:10" ht="15" customHeight="1" x14ac:dyDescent="0.25">
      <c r="A54"/>
      <c r="B54"/>
      <c r="C54"/>
      <c r="D54"/>
      <c r="E54"/>
      <c r="F54"/>
      <c r="G54"/>
      <c r="H54"/>
      <c r="I54"/>
      <c r="J54"/>
    </row>
    <row r="55" spans="1:10" ht="15" customHeight="1" x14ac:dyDescent="0.25">
      <c r="A55" s="8" t="s">
        <v>313</v>
      </c>
      <c r="B55" s="8"/>
      <c r="C55" s="8"/>
      <c r="D55" s="9"/>
      <c r="E55" s="8"/>
      <c r="F55" s="9"/>
      <c r="G55" s="8"/>
      <c r="H55" s="14">
        <f>H12+H34+H53</f>
        <v>3780</v>
      </c>
      <c r="I55" s="14">
        <f>I12+I34+I53</f>
        <v>5213</v>
      </c>
      <c r="J55" s="15">
        <f>J12+J34+J53</f>
        <v>3240</v>
      </c>
    </row>
    <row r="56" spans="1:10" ht="15" customHeight="1" x14ac:dyDescent="0.25">
      <c r="A56" s="8" t="s">
        <v>312</v>
      </c>
      <c r="B56" s="8"/>
      <c r="C56" s="8"/>
      <c r="D56" s="9"/>
      <c r="E56" s="8"/>
      <c r="F56" s="9"/>
      <c r="G56" s="8"/>
      <c r="H56" s="14">
        <f>H21+H44</f>
        <v>16090</v>
      </c>
      <c r="I56" s="14">
        <f>I21+I44</f>
        <v>17523</v>
      </c>
      <c r="J56" s="15">
        <f>J21+J44</f>
        <v>15650</v>
      </c>
    </row>
    <row r="59" spans="1:10" ht="15" customHeight="1" x14ac:dyDescent="0.25">
      <c r="J59" s="21"/>
    </row>
    <row r="61" spans="1:10" ht="15" customHeight="1" x14ac:dyDescent="0.25">
      <c r="J61" s="21"/>
    </row>
  </sheetData>
  <mergeCells count="4">
    <mergeCell ref="A1:J1"/>
    <mergeCell ref="A46:J46"/>
    <mergeCell ref="A23:J23"/>
    <mergeCell ref="A4:J4"/>
  </mergeCells>
  <pageMargins left="0.19685039369791668" right="0.19685039369791668" top="0.19685039369791668" bottom="0.39370078739583336" header="0.19685039369791668" footer="0.19685039369791668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5"/>
  <sheetViews>
    <sheetView zoomScale="74" zoomScaleNormal="74" workbookViewId="0">
      <pane ySplit="2" topLeftCell="A51" activePane="bottomLeft" state="frozenSplit"/>
      <selection activeCell="N26" sqref="N26"/>
      <selection pane="bottomLeft" activeCell="N167" sqref="N167"/>
    </sheetView>
  </sheetViews>
  <sheetFormatPr defaultRowHeight="15" customHeight="1" x14ac:dyDescent="0.25"/>
  <cols>
    <col min="1" max="1" width="10.140625" style="1" customWidth="1"/>
    <col min="2" max="3" width="5.5703125" style="1" customWidth="1"/>
    <col min="4" max="4" width="36.5703125" style="2" customWidth="1"/>
    <col min="5" max="5" width="9.5703125" style="1" customWidth="1"/>
    <col min="6" max="6" width="45.5703125" style="2" customWidth="1"/>
    <col min="7" max="7" width="7.28515625" style="1" customWidth="1"/>
    <col min="8" max="10" width="16.85546875" style="3" customWidth="1"/>
    <col min="15" max="15" width="18.42578125" customWidth="1"/>
  </cols>
  <sheetData>
    <row r="1" spans="1:10" s="20" customFormat="1" ht="30" customHeight="1" x14ac:dyDescent="0.25">
      <c r="A1" s="41" t="s">
        <v>41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20" customFormat="1" ht="30" customHeight="1" x14ac:dyDescent="0.25">
      <c r="A2" s="33" t="s">
        <v>445</v>
      </c>
      <c r="B2" s="33" t="s">
        <v>0</v>
      </c>
      <c r="C2" s="33" t="s">
        <v>1</v>
      </c>
      <c r="D2" s="34" t="s">
        <v>2</v>
      </c>
      <c r="E2" s="33" t="s">
        <v>3</v>
      </c>
      <c r="F2" s="34" t="s">
        <v>4</v>
      </c>
      <c r="G2" s="33" t="s">
        <v>5</v>
      </c>
      <c r="H2" s="35" t="s">
        <v>446</v>
      </c>
      <c r="I2" s="35" t="s">
        <v>447</v>
      </c>
      <c r="J2" s="35" t="s">
        <v>496</v>
      </c>
    </row>
    <row r="3" spans="1:10" ht="15" customHeight="1" x14ac:dyDescent="0.25">
      <c r="A3"/>
      <c r="B3"/>
      <c r="C3"/>
      <c r="D3"/>
      <c r="E3"/>
      <c r="F3"/>
      <c r="G3"/>
      <c r="H3"/>
      <c r="I3"/>
      <c r="J3"/>
    </row>
    <row r="4" spans="1:10" s="20" customFormat="1" ht="30" customHeight="1" x14ac:dyDescent="0.25">
      <c r="A4" s="43" t="s">
        <v>358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" customHeight="1" x14ac:dyDescent="0.25">
      <c r="A5"/>
      <c r="B5"/>
      <c r="C5"/>
      <c r="D5"/>
      <c r="E5"/>
      <c r="F5"/>
      <c r="G5"/>
      <c r="H5"/>
      <c r="I5"/>
      <c r="J5"/>
    </row>
    <row r="6" spans="1:10" ht="15" customHeight="1" x14ac:dyDescent="0.25">
      <c r="A6" s="16">
        <v>31</v>
      </c>
      <c r="B6" s="16"/>
      <c r="C6" s="16">
        <v>4116</v>
      </c>
      <c r="D6" s="17" t="s">
        <v>29</v>
      </c>
      <c r="E6" s="16"/>
      <c r="F6" s="17"/>
      <c r="G6" s="16">
        <v>15016</v>
      </c>
      <c r="H6" s="18">
        <v>0</v>
      </c>
      <c r="I6" s="18">
        <v>1183</v>
      </c>
      <c r="J6" s="19">
        <v>0</v>
      </c>
    </row>
    <row r="7" spans="1:10" ht="15" customHeight="1" x14ac:dyDescent="0.25">
      <c r="A7" s="16">
        <v>31</v>
      </c>
      <c r="B7" s="16">
        <v>3639</v>
      </c>
      <c r="C7" s="16">
        <v>2122</v>
      </c>
      <c r="D7" s="17" t="s">
        <v>42</v>
      </c>
      <c r="E7" s="16"/>
      <c r="F7" s="17"/>
      <c r="G7" s="16"/>
      <c r="H7" s="18">
        <v>0</v>
      </c>
      <c r="I7" s="18">
        <v>0</v>
      </c>
      <c r="J7" s="19">
        <v>2000</v>
      </c>
    </row>
    <row r="8" spans="1:10" ht="15" customHeight="1" x14ac:dyDescent="0.25">
      <c r="A8" s="16">
        <v>31</v>
      </c>
      <c r="B8" s="16">
        <v>6409</v>
      </c>
      <c r="C8" s="16">
        <v>2229</v>
      </c>
      <c r="D8" s="17" t="s">
        <v>43</v>
      </c>
      <c r="E8" s="16">
        <v>363910</v>
      </c>
      <c r="F8" s="17" t="s">
        <v>44</v>
      </c>
      <c r="G8" s="16"/>
      <c r="H8" s="18">
        <v>0</v>
      </c>
      <c r="I8" s="18">
        <v>0.2</v>
      </c>
      <c r="J8" s="19">
        <v>0</v>
      </c>
    </row>
    <row r="9" spans="1:10" ht="15" customHeight="1" x14ac:dyDescent="0.25">
      <c r="A9" s="16">
        <v>31</v>
      </c>
      <c r="B9" s="16">
        <v>6409</v>
      </c>
      <c r="C9" s="16">
        <v>2229</v>
      </c>
      <c r="D9" s="17" t="s">
        <v>43</v>
      </c>
      <c r="E9" s="16">
        <v>363923</v>
      </c>
      <c r="F9" s="17" t="s">
        <v>45</v>
      </c>
      <c r="G9" s="16"/>
      <c r="H9" s="18">
        <v>0</v>
      </c>
      <c r="I9" s="18">
        <v>132.4</v>
      </c>
      <c r="J9" s="19">
        <v>0</v>
      </c>
    </row>
    <row r="10" spans="1:10" ht="15" customHeight="1" x14ac:dyDescent="0.25">
      <c r="A10" s="16">
        <v>31</v>
      </c>
      <c r="B10" s="16">
        <v>6409</v>
      </c>
      <c r="C10" s="16">
        <v>2229</v>
      </c>
      <c r="D10" s="17" t="s">
        <v>43</v>
      </c>
      <c r="E10" s="16">
        <v>3639122</v>
      </c>
      <c r="F10" s="17" t="s">
        <v>46</v>
      </c>
      <c r="G10" s="16"/>
      <c r="H10" s="18">
        <v>0</v>
      </c>
      <c r="I10" s="18">
        <v>3.5</v>
      </c>
      <c r="J10" s="19">
        <v>0</v>
      </c>
    </row>
    <row r="11" spans="1:10" ht="15" customHeight="1" x14ac:dyDescent="0.25">
      <c r="A11"/>
      <c r="B11"/>
      <c r="C11"/>
      <c r="D11"/>
      <c r="E11"/>
      <c r="F11"/>
      <c r="G11"/>
      <c r="H11"/>
      <c r="I11"/>
      <c r="J11"/>
    </row>
    <row r="12" spans="1:10" ht="15" customHeight="1" x14ac:dyDescent="0.25">
      <c r="A12" s="4" t="s">
        <v>352</v>
      </c>
      <c r="B12" s="4"/>
      <c r="C12" s="4"/>
      <c r="D12" s="5"/>
      <c r="E12" s="4"/>
      <c r="F12" s="5"/>
      <c r="G12" s="4"/>
      <c r="H12" s="10">
        <f>SUM(H3:H11)</f>
        <v>0</v>
      </c>
      <c r="I12" s="10">
        <f>SUM(I3:I11)</f>
        <v>1319.1000000000001</v>
      </c>
      <c r="J12" s="11">
        <f>SUM(J3:J11)</f>
        <v>2000</v>
      </c>
    </row>
    <row r="13" spans="1:10" ht="15" customHeight="1" x14ac:dyDescent="0.25">
      <c r="A13"/>
      <c r="B13"/>
      <c r="C13"/>
      <c r="D13"/>
      <c r="E13"/>
      <c r="F13"/>
      <c r="G13"/>
      <c r="H13"/>
      <c r="I13"/>
      <c r="J13"/>
    </row>
    <row r="14" spans="1:10" ht="15" customHeight="1" x14ac:dyDescent="0.25">
      <c r="A14" s="16">
        <v>31</v>
      </c>
      <c r="B14" s="16"/>
      <c r="C14" s="16">
        <v>4216</v>
      </c>
      <c r="D14" s="17" t="s">
        <v>47</v>
      </c>
      <c r="E14" s="16"/>
      <c r="F14" s="17"/>
      <c r="G14" s="16">
        <v>15501</v>
      </c>
      <c r="H14" s="18">
        <v>0</v>
      </c>
      <c r="I14" s="18">
        <v>587</v>
      </c>
      <c r="J14" s="19">
        <v>0</v>
      </c>
    </row>
    <row r="15" spans="1:10" ht="15" customHeight="1" x14ac:dyDescent="0.25">
      <c r="A15"/>
      <c r="B15"/>
      <c r="C15"/>
      <c r="D15"/>
      <c r="E15"/>
      <c r="F15"/>
      <c r="G15"/>
      <c r="H15"/>
      <c r="I15"/>
      <c r="J15"/>
    </row>
    <row r="16" spans="1:10" ht="15" customHeight="1" x14ac:dyDescent="0.25">
      <c r="A16" s="4" t="s">
        <v>351</v>
      </c>
      <c r="B16" s="4"/>
      <c r="C16" s="4"/>
      <c r="D16" s="5"/>
      <c r="E16" s="4"/>
      <c r="F16" s="5"/>
      <c r="G16" s="4"/>
      <c r="H16" s="10">
        <f>SUM(H13:H15)</f>
        <v>0</v>
      </c>
      <c r="I16" s="10">
        <f>SUM(I13:I15)</f>
        <v>587</v>
      </c>
      <c r="J16" s="11">
        <f>SUM(J13:J15)</f>
        <v>0</v>
      </c>
    </row>
    <row r="17" spans="1:10" ht="15" customHeight="1" x14ac:dyDescent="0.25">
      <c r="A17"/>
      <c r="B17"/>
      <c r="C17"/>
      <c r="D17"/>
      <c r="E17"/>
      <c r="F17"/>
      <c r="G17"/>
      <c r="H17"/>
      <c r="I17"/>
      <c r="J17"/>
    </row>
    <row r="18" spans="1:10" ht="15" customHeight="1" x14ac:dyDescent="0.25">
      <c r="A18" s="6" t="s">
        <v>350</v>
      </c>
      <c r="B18" s="6"/>
      <c r="C18" s="6"/>
      <c r="D18" s="7"/>
      <c r="E18" s="6"/>
      <c r="F18" s="7"/>
      <c r="G18" s="6"/>
      <c r="H18" s="12">
        <f>H12+H16</f>
        <v>0</v>
      </c>
      <c r="I18" s="12">
        <f>I12+I16</f>
        <v>1906.1000000000001</v>
      </c>
      <c r="J18" s="13">
        <f>J12+J16</f>
        <v>2000</v>
      </c>
    </row>
    <row r="19" spans="1:10" ht="15" customHeight="1" x14ac:dyDescent="0.25">
      <c r="A19"/>
      <c r="B19"/>
      <c r="C19"/>
      <c r="D19"/>
      <c r="E19"/>
      <c r="F19"/>
      <c r="G19"/>
      <c r="H19"/>
      <c r="I19"/>
      <c r="J19"/>
    </row>
    <row r="20" spans="1:10" ht="15" customHeight="1" x14ac:dyDescent="0.25">
      <c r="A20" s="16">
        <v>31</v>
      </c>
      <c r="B20" s="16">
        <v>3639</v>
      </c>
      <c r="C20" s="16">
        <v>5331</v>
      </c>
      <c r="D20" s="17" t="s">
        <v>48</v>
      </c>
      <c r="E20" s="16">
        <v>3639</v>
      </c>
      <c r="F20" s="17" t="s">
        <v>49</v>
      </c>
      <c r="G20" s="16"/>
      <c r="H20" s="18">
        <v>26700</v>
      </c>
      <c r="I20" s="18">
        <v>26760</v>
      </c>
      <c r="J20" s="19">
        <v>29164</v>
      </c>
    </row>
    <row r="21" spans="1:10" ht="15" customHeight="1" x14ac:dyDescent="0.25">
      <c r="A21" s="16">
        <v>31</v>
      </c>
      <c r="B21" s="16">
        <v>3639</v>
      </c>
      <c r="C21" s="16">
        <v>5331</v>
      </c>
      <c r="D21" s="17" t="s">
        <v>48</v>
      </c>
      <c r="E21" s="16">
        <v>36392</v>
      </c>
      <c r="F21" s="17" t="s">
        <v>50</v>
      </c>
      <c r="G21" s="16"/>
      <c r="H21" s="18">
        <v>600</v>
      </c>
      <c r="I21" s="18">
        <v>600</v>
      </c>
      <c r="J21" s="19">
        <v>600</v>
      </c>
    </row>
    <row r="22" spans="1:10" ht="15" customHeight="1" x14ac:dyDescent="0.25">
      <c r="A22" s="16">
        <v>31</v>
      </c>
      <c r="B22" s="16">
        <v>3639</v>
      </c>
      <c r="C22" s="16">
        <v>5331</v>
      </c>
      <c r="D22" s="17" t="s">
        <v>48</v>
      </c>
      <c r="E22" s="16">
        <v>363919</v>
      </c>
      <c r="F22" s="17" t="s">
        <v>51</v>
      </c>
      <c r="G22" s="16"/>
      <c r="H22" s="18">
        <v>30</v>
      </c>
      <c r="I22" s="18">
        <v>30</v>
      </c>
      <c r="J22" s="19">
        <v>0</v>
      </c>
    </row>
    <row r="23" spans="1:10" ht="15" customHeight="1" x14ac:dyDescent="0.25">
      <c r="A23" s="16">
        <v>31</v>
      </c>
      <c r="B23" s="16">
        <v>3639</v>
      </c>
      <c r="C23" s="16">
        <v>5331</v>
      </c>
      <c r="D23" s="17" t="s">
        <v>48</v>
      </c>
      <c r="E23" s="16">
        <v>363924</v>
      </c>
      <c r="F23" s="17" t="s">
        <v>52</v>
      </c>
      <c r="G23" s="16"/>
      <c r="H23" s="18">
        <v>0</v>
      </c>
      <c r="I23" s="18">
        <v>2000</v>
      </c>
      <c r="J23" s="19">
        <v>0</v>
      </c>
    </row>
    <row r="24" spans="1:10" ht="15" customHeight="1" x14ac:dyDescent="0.25">
      <c r="A24" s="16">
        <v>31</v>
      </c>
      <c r="B24" s="16">
        <v>3639</v>
      </c>
      <c r="C24" s="16">
        <v>5331</v>
      </c>
      <c r="D24" s="17" t="s">
        <v>48</v>
      </c>
      <c r="E24" s="16">
        <v>363993</v>
      </c>
      <c r="F24" s="17" t="s">
        <v>53</v>
      </c>
      <c r="G24" s="16"/>
      <c r="H24" s="18">
        <v>750</v>
      </c>
      <c r="I24" s="18">
        <v>750</v>
      </c>
      <c r="J24" s="19">
        <v>500</v>
      </c>
    </row>
    <row r="25" spans="1:10" ht="15" customHeight="1" x14ac:dyDescent="0.25">
      <c r="A25" s="16">
        <v>31</v>
      </c>
      <c r="B25" s="16">
        <v>3639</v>
      </c>
      <c r="C25" s="16">
        <v>5331</v>
      </c>
      <c r="D25" s="17" t="s">
        <v>48</v>
      </c>
      <c r="E25" s="16">
        <v>3639122</v>
      </c>
      <c r="F25" s="17" t="s">
        <v>46</v>
      </c>
      <c r="G25" s="16"/>
      <c r="H25" s="18">
        <v>50</v>
      </c>
      <c r="I25" s="18">
        <v>50</v>
      </c>
      <c r="J25" s="19">
        <v>50</v>
      </c>
    </row>
    <row r="26" spans="1:10" ht="15" customHeight="1" x14ac:dyDescent="0.25">
      <c r="A26" s="16">
        <v>31</v>
      </c>
      <c r="B26" s="16">
        <v>3639</v>
      </c>
      <c r="C26" s="16">
        <v>5331</v>
      </c>
      <c r="D26" s="17" t="s">
        <v>48</v>
      </c>
      <c r="E26" s="16">
        <v>3639222</v>
      </c>
      <c r="F26" s="17" t="s">
        <v>54</v>
      </c>
      <c r="G26" s="16"/>
      <c r="H26" s="18">
        <v>200</v>
      </c>
      <c r="I26" s="18">
        <v>200</v>
      </c>
      <c r="J26" s="19">
        <v>250</v>
      </c>
    </row>
    <row r="27" spans="1:10" ht="15" customHeight="1" x14ac:dyDescent="0.25">
      <c r="A27" s="16">
        <v>31</v>
      </c>
      <c r="B27" s="16">
        <v>3639</v>
      </c>
      <c r="C27" s="16">
        <v>5336</v>
      </c>
      <c r="D27" s="17" t="s">
        <v>55</v>
      </c>
      <c r="E27" s="16"/>
      <c r="F27" s="17"/>
      <c r="G27" s="16">
        <v>15016</v>
      </c>
      <c r="H27" s="18">
        <v>0</v>
      </c>
      <c r="I27" s="18">
        <v>1183</v>
      </c>
      <c r="J27" s="19">
        <v>0</v>
      </c>
    </row>
    <row r="28" spans="1:10" ht="15" customHeight="1" x14ac:dyDescent="0.25">
      <c r="A28"/>
      <c r="B28"/>
      <c r="C28"/>
      <c r="D28"/>
      <c r="E28"/>
      <c r="F28"/>
      <c r="G28"/>
      <c r="H28"/>
      <c r="I28"/>
      <c r="J28"/>
    </row>
    <row r="29" spans="1:10" ht="15" customHeight="1" x14ac:dyDescent="0.25">
      <c r="A29" s="4" t="s">
        <v>349</v>
      </c>
      <c r="B29" s="4"/>
      <c r="C29" s="4"/>
      <c r="D29" s="5"/>
      <c r="E29" s="4"/>
      <c r="F29" s="5"/>
      <c r="G29" s="4"/>
      <c r="H29" s="10">
        <f>SUM(H19:H28)</f>
        <v>28330</v>
      </c>
      <c r="I29" s="10">
        <f>SUM(I19:I28)</f>
        <v>31573</v>
      </c>
      <c r="J29" s="11">
        <f>SUM(J19:J28)</f>
        <v>30564</v>
      </c>
    </row>
    <row r="30" spans="1:10" ht="15" customHeight="1" x14ac:dyDescent="0.25">
      <c r="A30"/>
      <c r="B30"/>
      <c r="C30"/>
      <c r="D30"/>
      <c r="E30"/>
      <c r="F30"/>
      <c r="G30"/>
      <c r="H30"/>
      <c r="I30"/>
      <c r="J30"/>
    </row>
    <row r="31" spans="1:10" ht="15" customHeight="1" x14ac:dyDescent="0.25">
      <c r="A31" s="16">
        <v>31</v>
      </c>
      <c r="B31" s="16">
        <v>3639</v>
      </c>
      <c r="C31" s="16">
        <v>6351</v>
      </c>
      <c r="D31" s="17" t="s">
        <v>56</v>
      </c>
      <c r="E31" s="16">
        <v>363911</v>
      </c>
      <c r="F31" s="17" t="s">
        <v>57</v>
      </c>
      <c r="G31" s="16"/>
      <c r="H31" s="18">
        <v>0</v>
      </c>
      <c r="I31" s="18">
        <v>0</v>
      </c>
      <c r="J31" s="19">
        <v>2000</v>
      </c>
    </row>
    <row r="32" spans="1:10" ht="15" customHeight="1" x14ac:dyDescent="0.25">
      <c r="A32" s="16">
        <v>31</v>
      </c>
      <c r="B32" s="16">
        <v>3639</v>
      </c>
      <c r="C32" s="16">
        <v>6356</v>
      </c>
      <c r="D32" s="17" t="s">
        <v>58</v>
      </c>
      <c r="E32" s="16"/>
      <c r="F32" s="17"/>
      <c r="G32" s="16">
        <v>15501</v>
      </c>
      <c r="H32" s="18">
        <v>0</v>
      </c>
      <c r="I32" s="18">
        <v>587</v>
      </c>
      <c r="J32" s="19">
        <v>0</v>
      </c>
    </row>
    <row r="33" spans="1:10" ht="15" customHeight="1" x14ac:dyDescent="0.25">
      <c r="A33"/>
      <c r="B33"/>
      <c r="C33"/>
      <c r="D33"/>
      <c r="E33"/>
      <c r="F33"/>
      <c r="G33"/>
      <c r="H33"/>
      <c r="I33"/>
      <c r="J33"/>
    </row>
    <row r="34" spans="1:10" ht="15" customHeight="1" x14ac:dyDescent="0.25">
      <c r="A34" s="4" t="s">
        <v>348</v>
      </c>
      <c r="B34" s="4"/>
      <c r="C34" s="4"/>
      <c r="D34" s="5"/>
      <c r="E34" s="4"/>
      <c r="F34" s="5"/>
      <c r="G34" s="4"/>
      <c r="H34" s="10">
        <f>SUM(H30:H33)</f>
        <v>0</v>
      </c>
      <c r="I34" s="10">
        <f>SUM(I30:I33)</f>
        <v>587</v>
      </c>
      <c r="J34" s="11">
        <f>SUM(J30:J33)</f>
        <v>2000</v>
      </c>
    </row>
    <row r="35" spans="1:10" ht="15" customHeight="1" x14ac:dyDescent="0.25">
      <c r="A35"/>
      <c r="B35"/>
      <c r="C35"/>
      <c r="D35"/>
      <c r="E35"/>
      <c r="F35"/>
      <c r="G35"/>
      <c r="H35"/>
      <c r="I35"/>
      <c r="J35"/>
    </row>
    <row r="36" spans="1:10" ht="15" customHeight="1" x14ac:dyDescent="0.25">
      <c r="A36" s="6" t="s">
        <v>347</v>
      </c>
      <c r="B36" s="6"/>
      <c r="C36" s="6"/>
      <c r="D36" s="7"/>
      <c r="E36" s="6"/>
      <c r="F36" s="7"/>
      <c r="G36" s="6"/>
      <c r="H36" s="12">
        <f>H29+H34</f>
        <v>28330</v>
      </c>
      <c r="I36" s="12">
        <f>I29+I34</f>
        <v>32160</v>
      </c>
      <c r="J36" s="13">
        <f>J29+J34</f>
        <v>32564</v>
      </c>
    </row>
    <row r="37" spans="1:10" ht="15" customHeight="1" x14ac:dyDescent="0.25">
      <c r="A37"/>
      <c r="B37"/>
      <c r="C37"/>
      <c r="D37"/>
      <c r="E37"/>
      <c r="F37"/>
      <c r="G37"/>
      <c r="H37"/>
      <c r="I37"/>
      <c r="J37"/>
    </row>
    <row r="38" spans="1:10" s="20" customFormat="1" ht="30" customHeight="1" x14ac:dyDescent="0.25">
      <c r="A38" s="43" t="s">
        <v>357</v>
      </c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15" customHeight="1" x14ac:dyDescent="0.25">
      <c r="A39"/>
      <c r="B39"/>
      <c r="C39"/>
      <c r="D39"/>
      <c r="E39"/>
      <c r="F39"/>
      <c r="G39"/>
      <c r="H39"/>
      <c r="I39"/>
      <c r="J39"/>
    </row>
    <row r="40" spans="1:10" ht="15" customHeight="1" x14ac:dyDescent="0.25">
      <c r="A40" s="16">
        <v>32</v>
      </c>
      <c r="B40" s="16"/>
      <c r="C40" s="16">
        <v>4122</v>
      </c>
      <c r="D40" s="17" t="s">
        <v>59</v>
      </c>
      <c r="E40" s="16">
        <v>16018</v>
      </c>
      <c r="F40" s="17" t="s">
        <v>60</v>
      </c>
      <c r="G40" s="16"/>
      <c r="H40" s="18">
        <v>0</v>
      </c>
      <c r="I40" s="18">
        <v>163.80000000000001</v>
      </c>
      <c r="J40" s="19">
        <v>0</v>
      </c>
    </row>
    <row r="41" spans="1:10" ht="15" customHeight="1" x14ac:dyDescent="0.25">
      <c r="A41" s="16">
        <v>32</v>
      </c>
      <c r="B41" s="16">
        <v>3315</v>
      </c>
      <c r="C41" s="16">
        <v>2229</v>
      </c>
      <c r="D41" s="17" t="s">
        <v>43</v>
      </c>
      <c r="E41" s="16">
        <v>16018</v>
      </c>
      <c r="F41" s="17" t="s">
        <v>60</v>
      </c>
      <c r="G41" s="16"/>
      <c r="H41" s="18">
        <v>0</v>
      </c>
      <c r="I41" s="18">
        <v>1.5</v>
      </c>
      <c r="J41" s="19">
        <v>0</v>
      </c>
    </row>
    <row r="42" spans="1:10" ht="15" customHeight="1" x14ac:dyDescent="0.25">
      <c r="A42" s="16">
        <v>32</v>
      </c>
      <c r="B42" s="16">
        <v>6409</v>
      </c>
      <c r="C42" s="16">
        <v>2229</v>
      </c>
      <c r="D42" s="17" t="s">
        <v>43</v>
      </c>
      <c r="E42" s="16">
        <v>16014</v>
      </c>
      <c r="F42" s="17" t="s">
        <v>61</v>
      </c>
      <c r="G42" s="16"/>
      <c r="H42" s="18">
        <v>0</v>
      </c>
      <c r="I42" s="18">
        <v>50</v>
      </c>
      <c r="J42" s="19">
        <v>0</v>
      </c>
    </row>
    <row r="43" spans="1:10" ht="15" customHeight="1" x14ac:dyDescent="0.25">
      <c r="A43"/>
      <c r="B43"/>
      <c r="C43"/>
      <c r="D43"/>
      <c r="E43"/>
      <c r="F43"/>
      <c r="G43"/>
      <c r="H43"/>
      <c r="I43"/>
      <c r="J43"/>
    </row>
    <row r="44" spans="1:10" ht="15" customHeight="1" x14ac:dyDescent="0.25">
      <c r="A44" s="4" t="s">
        <v>346</v>
      </c>
      <c r="B44" s="4"/>
      <c r="C44" s="4"/>
      <c r="D44" s="5"/>
      <c r="E44" s="4"/>
      <c r="F44" s="5"/>
      <c r="G44" s="4"/>
      <c r="H44" s="10">
        <f>SUM(H39:H43)</f>
        <v>0</v>
      </c>
      <c r="I44" s="10">
        <f>SUM(I39:I43)</f>
        <v>215.3</v>
      </c>
      <c r="J44" s="11">
        <f>SUM(J39:J43)</f>
        <v>0</v>
      </c>
    </row>
    <row r="45" spans="1:10" ht="15" customHeight="1" x14ac:dyDescent="0.25">
      <c r="A45"/>
      <c r="B45"/>
      <c r="C45"/>
      <c r="D45"/>
      <c r="E45"/>
      <c r="F45"/>
      <c r="G45"/>
      <c r="H45"/>
      <c r="I45"/>
      <c r="J45"/>
    </row>
    <row r="46" spans="1:10" ht="15" customHeight="1" x14ac:dyDescent="0.25">
      <c r="A46" s="6" t="s">
        <v>345</v>
      </c>
      <c r="B46" s="6"/>
      <c r="C46" s="6"/>
      <c r="D46" s="7"/>
      <c r="E46" s="6"/>
      <c r="F46" s="7"/>
      <c r="G46" s="6"/>
      <c r="H46" s="12">
        <f>H44</f>
        <v>0</v>
      </c>
      <c r="I46" s="12">
        <f>I44</f>
        <v>215.3</v>
      </c>
      <c r="J46" s="13">
        <f>J44</f>
        <v>0</v>
      </c>
    </row>
    <row r="47" spans="1:10" ht="15" customHeight="1" x14ac:dyDescent="0.25">
      <c r="A47"/>
      <c r="B47"/>
      <c r="C47"/>
      <c r="D47"/>
      <c r="E47"/>
      <c r="F47"/>
      <c r="G47"/>
      <c r="H47"/>
      <c r="I47"/>
      <c r="J47"/>
    </row>
    <row r="48" spans="1:10" ht="15" customHeight="1" x14ac:dyDescent="0.25">
      <c r="A48" s="16">
        <v>32</v>
      </c>
      <c r="B48" s="16">
        <v>3315</v>
      </c>
      <c r="C48" s="16">
        <v>5331</v>
      </c>
      <c r="D48" s="17" t="s">
        <v>48</v>
      </c>
      <c r="E48" s="16">
        <v>1601</v>
      </c>
      <c r="F48" s="17" t="s">
        <v>62</v>
      </c>
      <c r="G48" s="16"/>
      <c r="H48" s="18">
        <v>12150</v>
      </c>
      <c r="I48" s="18">
        <v>12150</v>
      </c>
      <c r="J48" s="19">
        <v>12600</v>
      </c>
    </row>
    <row r="49" spans="1:10" ht="15" customHeight="1" x14ac:dyDescent="0.25">
      <c r="A49" s="16">
        <v>32</v>
      </c>
      <c r="B49" s="16">
        <v>3315</v>
      </c>
      <c r="C49" s="16">
        <v>5331</v>
      </c>
      <c r="D49" s="17" t="s">
        <v>48</v>
      </c>
      <c r="E49" s="16">
        <v>33191</v>
      </c>
      <c r="F49" s="17" t="s">
        <v>63</v>
      </c>
      <c r="G49" s="16"/>
      <c r="H49" s="18">
        <v>0</v>
      </c>
      <c r="I49" s="18">
        <v>250</v>
      </c>
      <c r="J49" s="19">
        <v>250</v>
      </c>
    </row>
    <row r="50" spans="1:10" ht="15" customHeight="1" x14ac:dyDescent="0.25">
      <c r="A50" s="16">
        <v>32</v>
      </c>
      <c r="B50" s="16">
        <v>3315</v>
      </c>
      <c r="C50" s="16">
        <v>5331</v>
      </c>
      <c r="D50" s="17" t="s">
        <v>48</v>
      </c>
      <c r="E50" s="16">
        <v>33192</v>
      </c>
      <c r="F50" s="17" t="s">
        <v>64</v>
      </c>
      <c r="G50" s="16"/>
      <c r="H50" s="18">
        <v>70</v>
      </c>
      <c r="I50" s="18">
        <v>70</v>
      </c>
      <c r="J50" s="19">
        <v>70</v>
      </c>
    </row>
    <row r="51" spans="1:10" ht="15" customHeight="1" x14ac:dyDescent="0.25">
      <c r="A51" s="16">
        <v>32</v>
      </c>
      <c r="B51" s="16">
        <v>3315</v>
      </c>
      <c r="C51" s="16">
        <v>5331</v>
      </c>
      <c r="D51" s="17" t="s">
        <v>48</v>
      </c>
      <c r="E51" s="16">
        <v>33991</v>
      </c>
      <c r="F51" s="17" t="s">
        <v>65</v>
      </c>
      <c r="G51" s="16"/>
      <c r="H51" s="18">
        <v>0</v>
      </c>
      <c r="I51" s="18">
        <v>500</v>
      </c>
      <c r="J51" s="19">
        <v>500</v>
      </c>
    </row>
    <row r="52" spans="1:10" ht="15" customHeight="1" x14ac:dyDescent="0.25">
      <c r="A52" s="16">
        <v>32</v>
      </c>
      <c r="B52" s="16">
        <v>3315</v>
      </c>
      <c r="C52" s="16">
        <v>5336</v>
      </c>
      <c r="D52" s="17" t="s">
        <v>55</v>
      </c>
      <c r="E52" s="16">
        <v>16018</v>
      </c>
      <c r="F52" s="17" t="s">
        <v>60</v>
      </c>
      <c r="G52" s="16"/>
      <c r="H52" s="18">
        <v>0</v>
      </c>
      <c r="I52" s="18">
        <v>163.80000000000001</v>
      </c>
      <c r="J52" s="19">
        <v>0</v>
      </c>
    </row>
    <row r="53" spans="1:10" ht="15" customHeight="1" x14ac:dyDescent="0.25">
      <c r="A53" s="16">
        <v>32</v>
      </c>
      <c r="B53" s="16">
        <v>6402</v>
      </c>
      <c r="C53" s="16">
        <v>5364</v>
      </c>
      <c r="D53" s="17" t="s">
        <v>66</v>
      </c>
      <c r="E53" s="16">
        <v>16018</v>
      </c>
      <c r="F53" s="17" t="s">
        <v>60</v>
      </c>
      <c r="G53" s="16"/>
      <c r="H53" s="18">
        <v>0</v>
      </c>
      <c r="I53" s="18">
        <v>1.5</v>
      </c>
      <c r="J53" s="19">
        <v>0</v>
      </c>
    </row>
    <row r="54" spans="1:10" ht="15" customHeight="1" x14ac:dyDescent="0.25">
      <c r="A54"/>
      <c r="B54"/>
      <c r="C54"/>
      <c r="D54"/>
      <c r="E54"/>
      <c r="F54"/>
      <c r="G54"/>
      <c r="H54"/>
      <c r="I54"/>
      <c r="J54"/>
    </row>
    <row r="55" spans="1:10" ht="15" customHeight="1" x14ac:dyDescent="0.25">
      <c r="A55" s="4" t="s">
        <v>344</v>
      </c>
      <c r="B55" s="4"/>
      <c r="C55" s="4"/>
      <c r="D55" s="5"/>
      <c r="E55" s="4"/>
      <c r="F55" s="5"/>
      <c r="G55" s="4"/>
      <c r="H55" s="10">
        <f>SUM(H47:H54)</f>
        <v>12220</v>
      </c>
      <c r="I55" s="10">
        <f>SUM(I47:I54)</f>
        <v>13135.3</v>
      </c>
      <c r="J55" s="11">
        <f>SUM(J47:J54)</f>
        <v>13420</v>
      </c>
    </row>
    <row r="56" spans="1:10" ht="15" customHeight="1" x14ac:dyDescent="0.25">
      <c r="A56"/>
      <c r="B56"/>
      <c r="C56"/>
      <c r="D56"/>
      <c r="E56"/>
      <c r="F56"/>
      <c r="G56"/>
      <c r="H56"/>
      <c r="I56"/>
      <c r="J56"/>
    </row>
    <row r="57" spans="1:10" ht="15" customHeight="1" x14ac:dyDescent="0.25">
      <c r="A57" s="6" t="s">
        <v>343</v>
      </c>
      <c r="B57" s="6"/>
      <c r="C57" s="6"/>
      <c r="D57" s="7"/>
      <c r="E57" s="6"/>
      <c r="F57" s="7"/>
      <c r="G57" s="6"/>
      <c r="H57" s="12">
        <f>H55</f>
        <v>12220</v>
      </c>
      <c r="I57" s="12">
        <f>I55</f>
        <v>13135.3</v>
      </c>
      <c r="J57" s="13">
        <f>J55</f>
        <v>13420</v>
      </c>
    </row>
    <row r="58" spans="1:10" ht="15" customHeight="1" x14ac:dyDescent="0.25">
      <c r="A58"/>
      <c r="B58"/>
      <c r="C58"/>
      <c r="D58"/>
      <c r="E58"/>
      <c r="F58"/>
      <c r="G58"/>
      <c r="H58"/>
      <c r="I58"/>
      <c r="J58"/>
    </row>
    <row r="59" spans="1:10" s="20" customFormat="1" ht="30" customHeight="1" x14ac:dyDescent="0.25">
      <c r="A59" s="43" t="s">
        <v>356</v>
      </c>
      <c r="B59" s="42"/>
      <c r="C59" s="42"/>
      <c r="D59" s="42"/>
      <c r="E59" s="42"/>
      <c r="F59" s="42"/>
      <c r="G59" s="42"/>
      <c r="H59" s="42"/>
      <c r="I59" s="42"/>
      <c r="J59" s="42"/>
    </row>
    <row r="60" spans="1:10" ht="15" customHeight="1" x14ac:dyDescent="0.25">
      <c r="A60"/>
      <c r="B60"/>
      <c r="C60"/>
      <c r="D60"/>
      <c r="E60"/>
      <c r="F60"/>
      <c r="G60"/>
      <c r="H60"/>
      <c r="I60"/>
      <c r="J60"/>
    </row>
    <row r="61" spans="1:10" ht="15" customHeight="1" x14ac:dyDescent="0.25">
      <c r="A61" s="16">
        <v>33</v>
      </c>
      <c r="B61" s="16">
        <v>3113</v>
      </c>
      <c r="C61" s="16">
        <v>2122</v>
      </c>
      <c r="D61" s="17" t="s">
        <v>42</v>
      </c>
      <c r="E61" s="16">
        <v>1406</v>
      </c>
      <c r="F61" s="17" t="s">
        <v>67</v>
      </c>
      <c r="G61" s="16"/>
      <c r="H61" s="18">
        <v>0</v>
      </c>
      <c r="I61" s="18">
        <v>261</v>
      </c>
      <c r="J61" s="19">
        <v>0</v>
      </c>
    </row>
    <row r="62" spans="1:10" ht="15" customHeight="1" x14ac:dyDescent="0.25">
      <c r="A62" s="16">
        <v>33</v>
      </c>
      <c r="B62" s="16">
        <v>6409</v>
      </c>
      <c r="C62" s="16">
        <v>2229</v>
      </c>
      <c r="D62" s="17" t="s">
        <v>43</v>
      </c>
      <c r="E62" s="16"/>
      <c r="F62" s="17"/>
      <c r="G62" s="16"/>
      <c r="H62" s="18">
        <v>0</v>
      </c>
      <c r="I62" s="18">
        <v>12</v>
      </c>
      <c r="J62" s="19">
        <v>0</v>
      </c>
    </row>
    <row r="63" spans="1:10" ht="15" customHeight="1" x14ac:dyDescent="0.25">
      <c r="A63" s="16">
        <v>33</v>
      </c>
      <c r="B63" s="16">
        <v>6409</v>
      </c>
      <c r="C63" s="16">
        <v>2229</v>
      </c>
      <c r="D63" s="17" t="s">
        <v>43</v>
      </c>
      <c r="E63" s="16">
        <v>140721</v>
      </c>
      <c r="F63" s="17" t="s">
        <v>68</v>
      </c>
      <c r="G63" s="16"/>
      <c r="H63" s="18">
        <v>0</v>
      </c>
      <c r="I63" s="18">
        <v>4.3</v>
      </c>
      <c r="J63" s="19">
        <v>0</v>
      </c>
    </row>
    <row r="64" spans="1:10" ht="15" customHeight="1" x14ac:dyDescent="0.25">
      <c r="A64"/>
      <c r="B64"/>
      <c r="C64"/>
      <c r="D64"/>
      <c r="E64"/>
      <c r="F64"/>
      <c r="G64"/>
      <c r="H64"/>
      <c r="I64"/>
      <c r="J64"/>
    </row>
    <row r="65" spans="1:10" ht="15" customHeight="1" x14ac:dyDescent="0.25">
      <c r="A65" s="4" t="s">
        <v>342</v>
      </c>
      <c r="B65" s="4"/>
      <c r="C65" s="4"/>
      <c r="D65" s="5"/>
      <c r="E65" s="4"/>
      <c r="F65" s="5"/>
      <c r="G65" s="4"/>
      <c r="H65" s="10">
        <f>SUM(H60:H64)</f>
        <v>0</v>
      </c>
      <c r="I65" s="10">
        <f>SUM(I60:I64)</f>
        <v>277.3</v>
      </c>
      <c r="J65" s="11">
        <f>SUM(J60:J64)</f>
        <v>0</v>
      </c>
    </row>
    <row r="66" spans="1:10" ht="15" customHeight="1" x14ac:dyDescent="0.25">
      <c r="A66"/>
      <c r="B66"/>
      <c r="C66"/>
      <c r="D66"/>
      <c r="E66"/>
      <c r="F66"/>
      <c r="G66"/>
      <c r="H66"/>
      <c r="I66"/>
      <c r="J66"/>
    </row>
    <row r="67" spans="1:10" ht="15" customHeight="1" x14ac:dyDescent="0.25">
      <c r="A67" s="6" t="s">
        <v>341</v>
      </c>
      <c r="B67" s="6"/>
      <c r="C67" s="6"/>
      <c r="D67" s="7"/>
      <c r="E67" s="6"/>
      <c r="F67" s="7"/>
      <c r="G67" s="6"/>
      <c r="H67" s="12">
        <f>H65</f>
        <v>0</v>
      </c>
      <c r="I67" s="12">
        <f>I65</f>
        <v>277.3</v>
      </c>
      <c r="J67" s="13">
        <f>J65</f>
        <v>0</v>
      </c>
    </row>
    <row r="68" spans="1:10" ht="15" customHeight="1" x14ac:dyDescent="0.25">
      <c r="A68"/>
      <c r="B68"/>
      <c r="C68"/>
      <c r="D68"/>
      <c r="E68"/>
      <c r="F68"/>
      <c r="G68"/>
      <c r="H68"/>
      <c r="I68"/>
      <c r="J68"/>
    </row>
    <row r="69" spans="1:10" ht="15" customHeight="1" x14ac:dyDescent="0.25">
      <c r="A69" s="16">
        <v>33</v>
      </c>
      <c r="B69" s="16">
        <v>3111</v>
      </c>
      <c r="C69" s="16">
        <v>5331</v>
      </c>
      <c r="D69" s="17" t="s">
        <v>48</v>
      </c>
      <c r="E69" s="16"/>
      <c r="F69" s="17" t="s">
        <v>480</v>
      </c>
      <c r="G69" s="16"/>
      <c r="H69" s="18">
        <v>700</v>
      </c>
      <c r="I69" s="18">
        <v>700</v>
      </c>
      <c r="J69" s="19">
        <v>0</v>
      </c>
    </row>
    <row r="70" spans="1:10" ht="15" customHeight="1" x14ac:dyDescent="0.25">
      <c r="A70" s="16">
        <v>33</v>
      </c>
      <c r="B70" s="16">
        <v>3111</v>
      </c>
      <c r="C70" s="16">
        <v>5331</v>
      </c>
      <c r="D70" s="17" t="s">
        <v>48</v>
      </c>
      <c r="E70" s="16">
        <v>1401</v>
      </c>
      <c r="F70" s="17" t="s">
        <v>69</v>
      </c>
      <c r="G70" s="16"/>
      <c r="H70" s="18">
        <v>1423</v>
      </c>
      <c r="I70" s="18">
        <v>1423</v>
      </c>
      <c r="J70" s="19">
        <v>1470</v>
      </c>
    </row>
    <row r="71" spans="1:10" ht="15" customHeight="1" x14ac:dyDescent="0.25">
      <c r="A71" s="16">
        <v>33</v>
      </c>
      <c r="B71" s="16">
        <v>3113</v>
      </c>
      <c r="C71" s="16">
        <v>5331</v>
      </c>
      <c r="D71" s="17" t="s">
        <v>48</v>
      </c>
      <c r="E71" s="16">
        <v>1405</v>
      </c>
      <c r="F71" s="17" t="s">
        <v>70</v>
      </c>
      <c r="G71" s="16"/>
      <c r="H71" s="18">
        <v>3226</v>
      </c>
      <c r="I71" s="18">
        <v>3226</v>
      </c>
      <c r="J71" s="19">
        <v>3350</v>
      </c>
    </row>
    <row r="72" spans="1:10" ht="15" customHeight="1" x14ac:dyDescent="0.25">
      <c r="A72" s="16">
        <v>33</v>
      </c>
      <c r="B72" s="16">
        <v>3113</v>
      </c>
      <c r="C72" s="16">
        <v>5331</v>
      </c>
      <c r="D72" s="17" t="s">
        <v>48</v>
      </c>
      <c r="E72" s="16"/>
      <c r="F72" s="17" t="s">
        <v>450</v>
      </c>
      <c r="G72" s="16"/>
      <c r="H72" s="18">
        <v>0</v>
      </c>
      <c r="I72" s="18">
        <v>0</v>
      </c>
      <c r="J72" s="19">
        <v>500</v>
      </c>
    </row>
    <row r="73" spans="1:10" ht="15" customHeight="1" x14ac:dyDescent="0.25">
      <c r="A73" s="16">
        <v>33</v>
      </c>
      <c r="B73" s="16">
        <v>3113</v>
      </c>
      <c r="C73" s="16">
        <v>5331</v>
      </c>
      <c r="D73" s="17" t="s">
        <v>48</v>
      </c>
      <c r="E73" s="16">
        <v>1406</v>
      </c>
      <c r="F73" s="17" t="s">
        <v>67</v>
      </c>
      <c r="G73" s="16"/>
      <c r="H73" s="18">
        <v>5335</v>
      </c>
      <c r="I73" s="18">
        <v>5335</v>
      </c>
      <c r="J73" s="19">
        <v>5500</v>
      </c>
    </row>
    <row r="74" spans="1:10" ht="15" customHeight="1" x14ac:dyDescent="0.25">
      <c r="A74" s="16">
        <v>33</v>
      </c>
      <c r="B74" s="16">
        <v>3113</v>
      </c>
      <c r="C74" s="16">
        <v>5331</v>
      </c>
      <c r="D74" s="17" t="s">
        <v>48</v>
      </c>
      <c r="E74" s="16">
        <v>140625</v>
      </c>
      <c r="F74" s="17" t="s">
        <v>481</v>
      </c>
      <c r="G74" s="16"/>
      <c r="H74" s="18">
        <v>0</v>
      </c>
      <c r="I74" s="18">
        <v>0</v>
      </c>
      <c r="J74" s="19">
        <v>300</v>
      </c>
    </row>
    <row r="75" spans="1:10" ht="15" customHeight="1" x14ac:dyDescent="0.25">
      <c r="A75" s="16">
        <v>33</v>
      </c>
      <c r="B75" s="16">
        <v>3141</v>
      </c>
      <c r="C75" s="16">
        <v>5331</v>
      </c>
      <c r="D75" s="17" t="s">
        <v>48</v>
      </c>
      <c r="E75" s="16">
        <v>1406</v>
      </c>
      <c r="F75" s="17" t="s">
        <v>67</v>
      </c>
      <c r="G75" s="16"/>
      <c r="H75" s="18">
        <v>1821</v>
      </c>
      <c r="I75" s="18">
        <v>1821</v>
      </c>
      <c r="J75" s="19">
        <v>2020</v>
      </c>
    </row>
    <row r="76" spans="1:10" ht="15" customHeight="1" x14ac:dyDescent="0.25">
      <c r="A76" s="16">
        <v>33</v>
      </c>
      <c r="B76" s="16">
        <v>3231</v>
      </c>
      <c r="C76" s="16">
        <v>5331</v>
      </c>
      <c r="D76" s="17" t="s">
        <v>48</v>
      </c>
      <c r="E76" s="16">
        <v>1407</v>
      </c>
      <c r="F76" s="17" t="s">
        <v>71</v>
      </c>
      <c r="G76" s="16"/>
      <c r="H76" s="18">
        <v>345</v>
      </c>
      <c r="I76" s="18">
        <v>345</v>
      </c>
      <c r="J76" s="19">
        <v>390</v>
      </c>
    </row>
    <row r="77" spans="1:10" ht="15" customHeight="1" x14ac:dyDescent="0.25">
      <c r="A77" s="16">
        <v>33</v>
      </c>
      <c r="B77" s="16">
        <v>3421</v>
      </c>
      <c r="C77" s="16">
        <v>5331</v>
      </c>
      <c r="D77" s="17" t="s">
        <v>48</v>
      </c>
      <c r="E77" s="16">
        <v>1403</v>
      </c>
      <c r="F77" s="17" t="s">
        <v>72</v>
      </c>
      <c r="G77" s="16"/>
      <c r="H77" s="18">
        <v>250</v>
      </c>
      <c r="I77" s="18">
        <v>250</v>
      </c>
      <c r="J77" s="19">
        <v>260</v>
      </c>
    </row>
    <row r="78" spans="1:10" ht="15" customHeight="1" x14ac:dyDescent="0.25">
      <c r="A78"/>
      <c r="B78"/>
      <c r="C78"/>
      <c r="D78"/>
      <c r="E78"/>
      <c r="F78"/>
      <c r="G78"/>
      <c r="H78"/>
      <c r="I78"/>
      <c r="J78"/>
    </row>
    <row r="79" spans="1:10" ht="15" customHeight="1" x14ac:dyDescent="0.25">
      <c r="A79" s="4" t="s">
        <v>340</v>
      </c>
      <c r="B79" s="4"/>
      <c r="C79" s="4"/>
      <c r="D79" s="5"/>
      <c r="E79" s="4"/>
      <c r="F79" s="5"/>
      <c r="G79" s="4"/>
      <c r="H79" s="10">
        <f>SUM(H68:H78)</f>
        <v>13100</v>
      </c>
      <c r="I79" s="10">
        <f>SUM(I68:I78)</f>
        <v>13100</v>
      </c>
      <c r="J79" s="11">
        <f>SUM(J69:J77)</f>
        <v>13790</v>
      </c>
    </row>
    <row r="80" spans="1:10" ht="15" customHeight="1" x14ac:dyDescent="0.25">
      <c r="A80"/>
      <c r="B80"/>
      <c r="C80"/>
      <c r="D80"/>
      <c r="E80"/>
      <c r="F80"/>
      <c r="G80"/>
      <c r="H80"/>
      <c r="I80"/>
      <c r="J80"/>
    </row>
    <row r="81" spans="1:10" ht="15" customHeight="1" x14ac:dyDescent="0.25">
      <c r="A81" s="6" t="s">
        <v>339</v>
      </c>
      <c r="B81" s="6"/>
      <c r="C81" s="6"/>
      <c r="D81" s="7"/>
      <c r="E81" s="6"/>
      <c r="F81" s="7"/>
      <c r="G81" s="6"/>
      <c r="H81" s="12">
        <f>H79</f>
        <v>13100</v>
      </c>
      <c r="I81" s="12">
        <f>I79</f>
        <v>13100</v>
      </c>
      <c r="J81" s="13">
        <f>J79</f>
        <v>13790</v>
      </c>
    </row>
    <row r="82" spans="1:10" ht="15" customHeight="1" x14ac:dyDescent="0.25">
      <c r="A82"/>
      <c r="B82"/>
      <c r="C82"/>
      <c r="D82"/>
      <c r="E82"/>
      <c r="F82"/>
      <c r="G82"/>
      <c r="H82"/>
      <c r="I82"/>
      <c r="J82"/>
    </row>
    <row r="83" spans="1:10" s="20" customFormat="1" ht="30" customHeight="1" x14ac:dyDescent="0.25">
      <c r="A83" s="43" t="s">
        <v>355</v>
      </c>
      <c r="B83" s="42"/>
      <c r="C83" s="42"/>
      <c r="D83" s="42"/>
      <c r="E83" s="42"/>
      <c r="F83" s="42"/>
      <c r="G83" s="42"/>
      <c r="H83" s="42"/>
      <c r="I83" s="42"/>
      <c r="J83" s="42"/>
    </row>
    <row r="84" spans="1:10" ht="15" customHeight="1" x14ac:dyDescent="0.25">
      <c r="A84"/>
      <c r="B84"/>
      <c r="C84"/>
      <c r="D84"/>
      <c r="E84"/>
      <c r="F84"/>
      <c r="G84"/>
      <c r="H84"/>
      <c r="I84"/>
      <c r="J84"/>
    </row>
    <row r="85" spans="1:10" ht="15" customHeight="1" x14ac:dyDescent="0.25">
      <c r="A85" s="16">
        <v>34</v>
      </c>
      <c r="B85" s="16"/>
      <c r="C85" s="16">
        <v>4112</v>
      </c>
      <c r="D85" s="17" t="s">
        <v>73</v>
      </c>
      <c r="E85" s="16"/>
      <c r="F85" s="17"/>
      <c r="G85" s="16"/>
      <c r="H85" s="18">
        <v>26163.200000000001</v>
      </c>
      <c r="I85" s="18">
        <v>26163.200000000001</v>
      </c>
      <c r="J85" s="19">
        <v>25424.7</v>
      </c>
    </row>
    <row r="86" spans="1:10" ht="15" customHeight="1" x14ac:dyDescent="0.25">
      <c r="A86"/>
      <c r="B86"/>
      <c r="C86"/>
      <c r="D86"/>
      <c r="E86"/>
      <c r="F86"/>
      <c r="G86"/>
      <c r="H86"/>
      <c r="I86"/>
      <c r="J86"/>
    </row>
    <row r="87" spans="1:10" ht="15" customHeight="1" x14ac:dyDescent="0.25">
      <c r="A87" s="4" t="s">
        <v>338</v>
      </c>
      <c r="B87" s="4"/>
      <c r="C87" s="4"/>
      <c r="D87" s="5"/>
      <c r="E87" s="4"/>
      <c r="F87" s="5"/>
      <c r="G87" s="4"/>
      <c r="H87" s="10">
        <f>SUM(H84:H86)</f>
        <v>26163.200000000001</v>
      </c>
      <c r="I87" s="10">
        <f>SUM(I84:I86)</f>
        <v>26163.200000000001</v>
      </c>
      <c r="J87" s="11">
        <f>SUM(J84:J86)</f>
        <v>25424.7</v>
      </c>
    </row>
    <row r="88" spans="1:10" ht="15" customHeight="1" x14ac:dyDescent="0.25">
      <c r="A88"/>
      <c r="B88"/>
      <c r="C88"/>
      <c r="D88"/>
      <c r="E88"/>
      <c r="F88"/>
      <c r="G88"/>
      <c r="H88"/>
      <c r="I88"/>
      <c r="J88"/>
    </row>
    <row r="89" spans="1:10" ht="15" customHeight="1" x14ac:dyDescent="0.25">
      <c r="A89" s="6" t="s">
        <v>337</v>
      </c>
      <c r="B89" s="6"/>
      <c r="C89" s="6"/>
      <c r="D89" s="7"/>
      <c r="E89" s="6"/>
      <c r="F89" s="7"/>
      <c r="G89" s="6"/>
      <c r="H89" s="12">
        <f>H87</f>
        <v>26163.200000000001</v>
      </c>
      <c r="I89" s="12">
        <f>I87</f>
        <v>26163.200000000001</v>
      </c>
      <c r="J89" s="13">
        <f>J87</f>
        <v>25424.7</v>
      </c>
    </row>
    <row r="90" spans="1:10" ht="15" customHeight="1" x14ac:dyDescent="0.25">
      <c r="A90"/>
      <c r="B90"/>
      <c r="C90"/>
      <c r="D90"/>
      <c r="E90"/>
      <c r="F90"/>
      <c r="G90"/>
      <c r="H90"/>
      <c r="I90"/>
      <c r="J90"/>
    </row>
    <row r="91" spans="1:10" s="20" customFormat="1" ht="30" customHeight="1" x14ac:dyDescent="0.25">
      <c r="A91" s="43" t="s">
        <v>354</v>
      </c>
      <c r="B91" s="42"/>
      <c r="C91" s="42"/>
      <c r="D91" s="42"/>
      <c r="E91" s="42"/>
      <c r="F91" s="42"/>
      <c r="G91" s="42"/>
      <c r="H91" s="42"/>
      <c r="I91" s="42"/>
      <c r="J91" s="42"/>
    </row>
    <row r="92" spans="1:10" ht="15" customHeight="1" x14ac:dyDescent="0.25">
      <c r="A92"/>
      <c r="B92"/>
      <c r="C92"/>
      <c r="D92"/>
      <c r="E92"/>
      <c r="F92"/>
      <c r="G92"/>
      <c r="H92"/>
      <c r="I92"/>
      <c r="J92"/>
    </row>
    <row r="93" spans="1:10" ht="15" customHeight="1" x14ac:dyDescent="0.25">
      <c r="A93" s="16">
        <v>35</v>
      </c>
      <c r="B93" s="16"/>
      <c r="C93" s="16">
        <v>8115</v>
      </c>
      <c r="D93" s="17" t="s">
        <v>74</v>
      </c>
      <c r="E93" s="16"/>
      <c r="F93" s="17"/>
      <c r="G93" s="16"/>
      <c r="H93" s="18">
        <v>0</v>
      </c>
      <c r="I93" s="18">
        <v>96010.5</v>
      </c>
      <c r="J93" s="19">
        <v>0</v>
      </c>
    </row>
    <row r="94" spans="1:10" ht="15" customHeight="1" x14ac:dyDescent="0.25">
      <c r="A94" s="22"/>
      <c r="B94" s="22"/>
      <c r="C94" s="22"/>
      <c r="D94" s="23"/>
      <c r="E94" s="22"/>
      <c r="F94" s="23"/>
      <c r="G94" s="22"/>
      <c r="H94" s="24"/>
      <c r="I94" s="24"/>
      <c r="J94" s="25"/>
    </row>
    <row r="95" spans="1:10" ht="15" customHeight="1" x14ac:dyDescent="0.25">
      <c r="A95" s="4" t="s">
        <v>441</v>
      </c>
      <c r="B95" s="4"/>
      <c r="C95" s="4"/>
      <c r="D95" s="5"/>
      <c r="E95" s="4"/>
      <c r="F95" s="5"/>
      <c r="G95" s="4"/>
      <c r="H95" s="10">
        <f t="shared" ref="H95:J95" si="0">SUM(H92:H94)</f>
        <v>0</v>
      </c>
      <c r="I95" s="10">
        <f t="shared" si="0"/>
        <v>96010.5</v>
      </c>
      <c r="J95" s="10">
        <f t="shared" si="0"/>
        <v>0</v>
      </c>
    </row>
    <row r="96" spans="1:10" ht="15" customHeight="1" x14ac:dyDescent="0.25">
      <c r="A96" s="22"/>
      <c r="B96" s="22"/>
      <c r="C96" s="22"/>
      <c r="D96" s="23"/>
      <c r="E96" s="22"/>
      <c r="F96" s="23"/>
      <c r="G96" s="22"/>
      <c r="H96" s="24"/>
      <c r="I96" s="24"/>
      <c r="J96" s="25"/>
    </row>
    <row r="97" spans="1:15" ht="15" customHeight="1" x14ac:dyDescent="0.25">
      <c r="A97" s="16">
        <v>35</v>
      </c>
      <c r="B97" s="16"/>
      <c r="C97" s="16">
        <v>8124</v>
      </c>
      <c r="D97" s="17" t="s">
        <v>75</v>
      </c>
      <c r="E97" s="16">
        <v>126</v>
      </c>
      <c r="F97" s="17" t="s">
        <v>76</v>
      </c>
      <c r="G97" s="16"/>
      <c r="H97" s="18">
        <v>-344.2</v>
      </c>
      <c r="I97" s="18">
        <v>-344.2</v>
      </c>
      <c r="J97" s="19">
        <v>0</v>
      </c>
    </row>
    <row r="98" spans="1:15" ht="15" customHeight="1" x14ac:dyDescent="0.25">
      <c r="A98" s="16">
        <v>35</v>
      </c>
      <c r="B98" s="16"/>
      <c r="C98" s="16">
        <v>8124</v>
      </c>
      <c r="D98" s="17" t="s">
        <v>75</v>
      </c>
      <c r="E98" s="16">
        <v>6121</v>
      </c>
      <c r="F98" s="17" t="s">
        <v>77</v>
      </c>
      <c r="G98" s="16"/>
      <c r="H98" s="18">
        <v>-1070.4000000000001</v>
      </c>
      <c r="I98" s="18">
        <v>-1070.4000000000001</v>
      </c>
      <c r="J98" s="19">
        <v>-1066.4000000000001</v>
      </c>
    </row>
    <row r="99" spans="1:15" ht="15" customHeight="1" x14ac:dyDescent="0.25">
      <c r="A99" s="16">
        <v>35</v>
      </c>
      <c r="B99" s="16"/>
      <c r="C99" s="16">
        <v>8124</v>
      </c>
      <c r="D99" s="17" t="s">
        <v>75</v>
      </c>
      <c r="E99" s="16">
        <v>14011</v>
      </c>
      <c r="F99" s="17" t="s">
        <v>78</v>
      </c>
      <c r="G99" s="16"/>
      <c r="H99" s="18">
        <v>-1068</v>
      </c>
      <c r="I99" s="18">
        <v>-1068</v>
      </c>
      <c r="J99" s="19">
        <v>-1068</v>
      </c>
    </row>
    <row r="100" spans="1:15" ht="15" customHeight="1" x14ac:dyDescent="0.25">
      <c r="A100"/>
      <c r="B100"/>
      <c r="C100"/>
      <c r="D100"/>
      <c r="E100"/>
      <c r="F100"/>
      <c r="G100"/>
      <c r="H100"/>
      <c r="I100"/>
      <c r="J100"/>
    </row>
    <row r="101" spans="1:15" ht="15" customHeight="1" x14ac:dyDescent="0.25">
      <c r="A101" s="4" t="s">
        <v>336</v>
      </c>
      <c r="B101" s="4"/>
      <c r="C101" s="4"/>
      <c r="D101" s="5"/>
      <c r="E101" s="4"/>
      <c r="F101" s="5"/>
      <c r="G101" s="4"/>
      <c r="H101" s="10">
        <f t="shared" ref="H101:J101" si="1">SUM(H96:H100)</f>
        <v>-2482.6000000000004</v>
      </c>
      <c r="I101" s="10">
        <f>SUM(I96:I100)</f>
        <v>-2482.6000000000004</v>
      </c>
      <c r="J101" s="10">
        <f t="shared" si="1"/>
        <v>-2134.4</v>
      </c>
      <c r="O101" s="36"/>
    </row>
    <row r="102" spans="1:15" ht="15" customHeight="1" x14ac:dyDescent="0.25">
      <c r="A102"/>
      <c r="B102"/>
      <c r="C102"/>
      <c r="D102"/>
      <c r="E102"/>
      <c r="F102"/>
      <c r="G102"/>
      <c r="H102"/>
      <c r="I102"/>
      <c r="J102"/>
    </row>
    <row r="103" spans="1:15" ht="15" customHeight="1" x14ac:dyDescent="0.25">
      <c r="A103" s="6" t="s">
        <v>335</v>
      </c>
      <c r="B103" s="6"/>
      <c r="C103" s="6"/>
      <c r="D103" s="7"/>
      <c r="E103" s="6"/>
      <c r="F103" s="7"/>
      <c r="G103" s="6"/>
      <c r="H103" s="12">
        <f t="shared" ref="H103:J103" si="2">H95+H101</f>
        <v>-2482.6000000000004</v>
      </c>
      <c r="I103" s="12">
        <f t="shared" si="2"/>
        <v>93527.9</v>
      </c>
      <c r="J103" s="12">
        <f t="shared" si="2"/>
        <v>-2134.4</v>
      </c>
    </row>
    <row r="104" spans="1:15" ht="15" customHeight="1" x14ac:dyDescent="0.25">
      <c r="A104"/>
      <c r="B104"/>
      <c r="C104"/>
      <c r="D104"/>
      <c r="E104"/>
      <c r="F104"/>
      <c r="G104"/>
      <c r="H104"/>
      <c r="I104"/>
      <c r="J104"/>
    </row>
    <row r="105" spans="1:15" s="20" customFormat="1" ht="30" customHeight="1" x14ac:dyDescent="0.25">
      <c r="A105" s="43" t="s">
        <v>353</v>
      </c>
      <c r="B105" s="42"/>
      <c r="C105" s="42"/>
      <c r="D105" s="42"/>
      <c r="E105" s="42"/>
      <c r="F105" s="42"/>
      <c r="G105" s="42"/>
      <c r="H105" s="42"/>
      <c r="I105" s="42"/>
      <c r="J105" s="42"/>
    </row>
    <row r="106" spans="1:15" ht="15" customHeight="1" x14ac:dyDescent="0.25">
      <c r="A106"/>
      <c r="B106"/>
      <c r="C106"/>
      <c r="D106"/>
      <c r="E106"/>
      <c r="F106"/>
      <c r="G106"/>
      <c r="H106"/>
      <c r="I106"/>
      <c r="J106"/>
    </row>
    <row r="107" spans="1:15" ht="15" customHeight="1" x14ac:dyDescent="0.25">
      <c r="A107" s="16">
        <v>36</v>
      </c>
      <c r="B107" s="16"/>
      <c r="C107" s="16">
        <v>1111</v>
      </c>
      <c r="D107" s="17" t="s">
        <v>79</v>
      </c>
      <c r="E107" s="16"/>
      <c r="F107" s="17"/>
      <c r="G107" s="16"/>
      <c r="H107" s="18">
        <v>24000</v>
      </c>
      <c r="I107" s="18">
        <v>24000</v>
      </c>
      <c r="J107" s="19">
        <v>28000</v>
      </c>
    </row>
    <row r="108" spans="1:15" ht="15" customHeight="1" x14ac:dyDescent="0.25">
      <c r="A108" s="16">
        <v>36</v>
      </c>
      <c r="B108" s="16"/>
      <c r="C108" s="16">
        <v>1112</v>
      </c>
      <c r="D108" s="17" t="s">
        <v>80</v>
      </c>
      <c r="E108" s="16"/>
      <c r="F108" s="17"/>
      <c r="G108" s="16"/>
      <c r="H108" s="18">
        <v>1500</v>
      </c>
      <c r="I108" s="18">
        <v>1500</v>
      </c>
      <c r="J108" s="19">
        <v>2000</v>
      </c>
    </row>
    <row r="109" spans="1:15" ht="15" customHeight="1" x14ac:dyDescent="0.25">
      <c r="A109" s="16">
        <v>36</v>
      </c>
      <c r="B109" s="16"/>
      <c r="C109" s="16">
        <v>1113</v>
      </c>
      <c r="D109" s="17" t="s">
        <v>81</v>
      </c>
      <c r="E109" s="16"/>
      <c r="F109" s="17"/>
      <c r="G109" s="16"/>
      <c r="H109" s="18">
        <v>4000</v>
      </c>
      <c r="I109" s="18">
        <v>4000</v>
      </c>
      <c r="J109" s="19">
        <v>4500</v>
      </c>
    </row>
    <row r="110" spans="1:15" ht="15" customHeight="1" x14ac:dyDescent="0.25">
      <c r="A110" s="16">
        <v>36</v>
      </c>
      <c r="B110" s="16"/>
      <c r="C110" s="16">
        <v>1121</v>
      </c>
      <c r="D110" s="17" t="s">
        <v>82</v>
      </c>
      <c r="E110" s="16"/>
      <c r="F110" s="17"/>
      <c r="G110" s="16"/>
      <c r="H110" s="18">
        <v>35000</v>
      </c>
      <c r="I110" s="18">
        <v>35000</v>
      </c>
      <c r="J110" s="19">
        <v>36000</v>
      </c>
    </row>
    <row r="111" spans="1:15" ht="15" customHeight="1" x14ac:dyDescent="0.25">
      <c r="A111" s="16">
        <v>36</v>
      </c>
      <c r="B111" s="16"/>
      <c r="C111" s="16">
        <v>1122</v>
      </c>
      <c r="D111" s="17" t="s">
        <v>83</v>
      </c>
      <c r="E111" s="16"/>
      <c r="F111" s="17"/>
      <c r="G111" s="16"/>
      <c r="H111" s="18">
        <v>2000</v>
      </c>
      <c r="I111" s="18">
        <v>11623</v>
      </c>
      <c r="J111" s="19">
        <v>2000</v>
      </c>
    </row>
    <row r="112" spans="1:15" ht="15" customHeight="1" x14ac:dyDescent="0.25">
      <c r="A112" s="16">
        <v>36</v>
      </c>
      <c r="B112" s="16"/>
      <c r="C112" s="16">
        <v>1211</v>
      </c>
      <c r="D112" s="17" t="s">
        <v>84</v>
      </c>
      <c r="E112" s="16"/>
      <c r="F112" s="17"/>
      <c r="G112" s="16"/>
      <c r="H112" s="18">
        <v>72000</v>
      </c>
      <c r="I112" s="18">
        <v>72000</v>
      </c>
      <c r="J112" s="19">
        <v>73000</v>
      </c>
    </row>
    <row r="113" spans="1:10" ht="15" customHeight="1" x14ac:dyDescent="0.25">
      <c r="A113" s="16">
        <v>36</v>
      </c>
      <c r="B113" s="16"/>
      <c r="C113" s="16">
        <v>1341</v>
      </c>
      <c r="D113" s="17" t="s">
        <v>85</v>
      </c>
      <c r="E113" s="16"/>
      <c r="F113" s="17"/>
      <c r="G113" s="16"/>
      <c r="H113" s="18">
        <v>140</v>
      </c>
      <c r="I113" s="18">
        <v>140</v>
      </c>
      <c r="J113" s="19">
        <v>140</v>
      </c>
    </row>
    <row r="114" spans="1:10" ht="15" customHeight="1" x14ac:dyDescent="0.25">
      <c r="A114" s="16">
        <v>36</v>
      </c>
      <c r="B114" s="16"/>
      <c r="C114" s="16">
        <v>1345</v>
      </c>
      <c r="D114" s="17" t="s">
        <v>86</v>
      </c>
      <c r="E114" s="16"/>
      <c r="F114" s="17"/>
      <c r="G114" s="16"/>
      <c r="H114" s="18">
        <v>4300</v>
      </c>
      <c r="I114" s="18">
        <v>4300</v>
      </c>
      <c r="J114" s="19">
        <v>4300</v>
      </c>
    </row>
    <row r="115" spans="1:10" ht="15" customHeight="1" x14ac:dyDescent="0.25">
      <c r="A115" s="16">
        <v>36</v>
      </c>
      <c r="B115" s="16"/>
      <c r="C115" s="16">
        <v>1361</v>
      </c>
      <c r="D115" s="17" t="s">
        <v>7</v>
      </c>
      <c r="E115" s="16">
        <v>136141</v>
      </c>
      <c r="F115" s="17" t="s">
        <v>87</v>
      </c>
      <c r="G115" s="16"/>
      <c r="H115" s="18">
        <v>2</v>
      </c>
      <c r="I115" s="18">
        <v>2</v>
      </c>
      <c r="J115" s="19">
        <v>2</v>
      </c>
    </row>
    <row r="116" spans="1:10" ht="15" customHeight="1" x14ac:dyDescent="0.25">
      <c r="A116" s="16">
        <v>36</v>
      </c>
      <c r="B116" s="16"/>
      <c r="C116" s="16">
        <v>1381</v>
      </c>
      <c r="D116" s="17" t="s">
        <v>88</v>
      </c>
      <c r="E116" s="16"/>
      <c r="F116" s="17"/>
      <c r="G116" s="16"/>
      <c r="H116" s="18">
        <v>500</v>
      </c>
      <c r="I116" s="18">
        <v>300</v>
      </c>
      <c r="J116" s="19">
        <v>0</v>
      </c>
    </row>
    <row r="117" spans="1:10" ht="15" customHeight="1" x14ac:dyDescent="0.25">
      <c r="A117" s="16">
        <v>36</v>
      </c>
      <c r="B117" s="16"/>
      <c r="C117" s="16">
        <v>1383</v>
      </c>
      <c r="D117" s="17" t="s">
        <v>89</v>
      </c>
      <c r="E117" s="16"/>
      <c r="F117" s="17"/>
      <c r="G117" s="16"/>
      <c r="H117" s="18">
        <v>1</v>
      </c>
      <c r="I117" s="18">
        <v>1</v>
      </c>
      <c r="J117" s="19">
        <v>1</v>
      </c>
    </row>
    <row r="118" spans="1:10" ht="15" customHeight="1" x14ac:dyDescent="0.25">
      <c r="A118" s="16">
        <v>36</v>
      </c>
      <c r="B118" s="16"/>
      <c r="C118" s="16">
        <v>1385</v>
      </c>
      <c r="D118" s="17" t="s">
        <v>90</v>
      </c>
      <c r="E118" s="16"/>
      <c r="F118" s="17"/>
      <c r="G118" s="16"/>
      <c r="H118" s="18">
        <v>6500</v>
      </c>
      <c r="I118" s="18">
        <v>5600</v>
      </c>
      <c r="J118" s="19">
        <v>0</v>
      </c>
    </row>
    <row r="119" spans="1:10" ht="15" customHeight="1" x14ac:dyDescent="0.25">
      <c r="A119" s="16">
        <v>36</v>
      </c>
      <c r="B119" s="16"/>
      <c r="C119" s="16">
        <v>1386</v>
      </c>
      <c r="D119" s="17" t="s">
        <v>91</v>
      </c>
      <c r="E119" s="16"/>
      <c r="F119" s="17"/>
      <c r="G119" s="16"/>
      <c r="H119" s="18">
        <v>0</v>
      </c>
      <c r="I119" s="18">
        <v>200</v>
      </c>
      <c r="J119" s="19">
        <v>500</v>
      </c>
    </row>
    <row r="120" spans="1:10" ht="15" customHeight="1" x14ac:dyDescent="0.25">
      <c r="A120" s="16">
        <v>36</v>
      </c>
      <c r="B120" s="16"/>
      <c r="C120" s="16">
        <v>1387</v>
      </c>
      <c r="D120" s="17" t="s">
        <v>92</v>
      </c>
      <c r="E120" s="16"/>
      <c r="F120" s="17"/>
      <c r="G120" s="16"/>
      <c r="H120" s="18">
        <v>0</v>
      </c>
      <c r="I120" s="18">
        <v>1100</v>
      </c>
      <c r="J120" s="19">
        <v>2000</v>
      </c>
    </row>
    <row r="121" spans="1:10" ht="15" customHeight="1" x14ac:dyDescent="0.25">
      <c r="A121" s="16">
        <v>36</v>
      </c>
      <c r="B121" s="16"/>
      <c r="C121" s="16">
        <v>1511</v>
      </c>
      <c r="D121" s="17" t="s">
        <v>93</v>
      </c>
      <c r="E121" s="16"/>
      <c r="F121" s="17"/>
      <c r="G121" s="16"/>
      <c r="H121" s="18">
        <v>19000</v>
      </c>
      <c r="I121" s="18">
        <v>19000</v>
      </c>
      <c r="J121" s="19">
        <v>21000</v>
      </c>
    </row>
    <row r="122" spans="1:10" ht="15" customHeight="1" x14ac:dyDescent="0.25">
      <c r="A122" s="16"/>
      <c r="B122" s="16"/>
      <c r="C122" s="16"/>
      <c r="D122" s="17"/>
      <c r="E122" s="16"/>
      <c r="F122" s="17"/>
      <c r="G122" s="16"/>
      <c r="H122" s="18"/>
      <c r="I122" s="18"/>
      <c r="J122" s="19"/>
    </row>
    <row r="123" spans="1:10" ht="15" customHeight="1" x14ac:dyDescent="0.25">
      <c r="A123" s="30" t="s">
        <v>442</v>
      </c>
      <c r="B123" s="30"/>
      <c r="C123" s="30"/>
      <c r="D123" s="31"/>
      <c r="E123" s="30"/>
      <c r="F123" s="31"/>
      <c r="G123" s="30"/>
      <c r="H123" s="32">
        <f t="shared" ref="H123:J123" si="3">SUM(H106:H122)</f>
        <v>168943</v>
      </c>
      <c r="I123" s="32">
        <f t="shared" si="3"/>
        <v>178766</v>
      </c>
      <c r="J123" s="32">
        <f t="shared" si="3"/>
        <v>173443</v>
      </c>
    </row>
    <row r="124" spans="1:10" ht="15" customHeight="1" x14ac:dyDescent="0.25">
      <c r="A124" s="16"/>
      <c r="B124" s="16"/>
      <c r="C124" s="16"/>
      <c r="D124" s="17"/>
      <c r="E124" s="16"/>
      <c r="F124" s="17"/>
      <c r="G124" s="16"/>
      <c r="H124" s="18"/>
      <c r="I124" s="18"/>
      <c r="J124" s="19"/>
    </row>
    <row r="125" spans="1:10" ht="15" customHeight="1" x14ac:dyDescent="0.25">
      <c r="A125" s="16">
        <v>36</v>
      </c>
      <c r="B125" s="16">
        <v>6310</v>
      </c>
      <c r="C125" s="16">
        <v>2141</v>
      </c>
      <c r="D125" s="17" t="s">
        <v>101</v>
      </c>
      <c r="E125" s="16"/>
      <c r="F125" s="17"/>
      <c r="G125" s="16"/>
      <c r="H125" s="18">
        <v>20</v>
      </c>
      <c r="I125" s="18">
        <v>1450</v>
      </c>
      <c r="J125" s="19">
        <v>10</v>
      </c>
    </row>
    <row r="126" spans="1:10" ht="15" customHeight="1" x14ac:dyDescent="0.25">
      <c r="A126" s="16">
        <v>36</v>
      </c>
      <c r="B126" s="16">
        <v>6171</v>
      </c>
      <c r="C126" s="16">
        <v>2143</v>
      </c>
      <c r="D126" s="17" t="s">
        <v>100</v>
      </c>
      <c r="E126" s="16"/>
      <c r="F126" s="17"/>
      <c r="G126" s="16"/>
      <c r="H126" s="18">
        <v>5</v>
      </c>
      <c r="I126" s="18">
        <v>5</v>
      </c>
      <c r="J126" s="19">
        <v>20</v>
      </c>
    </row>
    <row r="127" spans="1:10" ht="15" customHeight="1" x14ac:dyDescent="0.25">
      <c r="A127" s="16"/>
      <c r="B127" s="16"/>
      <c r="C127" s="16"/>
      <c r="D127" s="17"/>
      <c r="E127" s="16"/>
      <c r="F127" s="17"/>
      <c r="G127" s="16"/>
      <c r="H127" s="18"/>
      <c r="I127" s="18"/>
      <c r="J127" s="19"/>
    </row>
    <row r="128" spans="1:10" ht="15" customHeight="1" x14ac:dyDescent="0.25">
      <c r="A128" s="30" t="s">
        <v>443</v>
      </c>
      <c r="B128" s="30"/>
      <c r="C128" s="30"/>
      <c r="D128" s="31"/>
      <c r="E128" s="30"/>
      <c r="F128" s="31"/>
      <c r="G128" s="30"/>
      <c r="H128" s="32">
        <f t="shared" ref="H128:J128" si="4">SUM(H124:H127)</f>
        <v>25</v>
      </c>
      <c r="I128" s="32">
        <f t="shared" si="4"/>
        <v>1455</v>
      </c>
      <c r="J128" s="32">
        <f t="shared" si="4"/>
        <v>30</v>
      </c>
    </row>
    <row r="129" spans="1:10" ht="15" customHeight="1" x14ac:dyDescent="0.25">
      <c r="A129" s="16"/>
      <c r="B129" s="16"/>
      <c r="C129" s="16"/>
      <c r="D129" s="17"/>
      <c r="E129" s="16"/>
      <c r="F129" s="17"/>
      <c r="G129" s="16"/>
      <c r="H129" s="18"/>
      <c r="I129" s="18"/>
      <c r="J129" s="19"/>
    </row>
    <row r="130" spans="1:10" ht="15" customHeight="1" x14ac:dyDescent="0.25">
      <c r="A130" s="16">
        <v>36</v>
      </c>
      <c r="B130" s="16"/>
      <c r="C130" s="16">
        <v>4121</v>
      </c>
      <c r="D130" s="17" t="s">
        <v>8</v>
      </c>
      <c r="E130" s="16"/>
      <c r="F130" s="17"/>
      <c r="G130" s="16"/>
      <c r="H130" s="18">
        <v>1525.5</v>
      </c>
      <c r="I130" s="18">
        <v>1525.5</v>
      </c>
      <c r="J130" s="19">
        <v>1300</v>
      </c>
    </row>
    <row r="131" spans="1:10" ht="15" customHeight="1" x14ac:dyDescent="0.25">
      <c r="A131" s="26"/>
      <c r="B131" s="26"/>
      <c r="C131" s="26"/>
      <c r="D131" s="27"/>
      <c r="E131" s="26"/>
      <c r="F131" s="27"/>
      <c r="G131" s="26"/>
      <c r="H131" s="28"/>
      <c r="I131" s="28"/>
      <c r="J131" s="29"/>
    </row>
    <row r="132" spans="1:10" ht="15" customHeight="1" x14ac:dyDescent="0.25">
      <c r="A132" s="30" t="s">
        <v>444</v>
      </c>
      <c r="B132" s="30"/>
      <c r="C132" s="30"/>
      <c r="D132" s="31"/>
      <c r="E132" s="30"/>
      <c r="F132" s="31"/>
      <c r="G132" s="30"/>
      <c r="H132" s="32">
        <f>SUM(H129:H131)</f>
        <v>1525.5</v>
      </c>
      <c r="I132" s="32">
        <f>SUM(I129:I131)</f>
        <v>1525.5</v>
      </c>
      <c r="J132" s="32">
        <f>SUM(J129:J131)</f>
        <v>1300</v>
      </c>
    </row>
    <row r="133" spans="1:10" ht="1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0" ht="15" customHeight="1" x14ac:dyDescent="0.25">
      <c r="A134" s="4" t="s">
        <v>334</v>
      </c>
      <c r="B134" s="4"/>
      <c r="C134" s="4"/>
      <c r="D134" s="5"/>
      <c r="E134" s="4"/>
      <c r="F134" s="5"/>
      <c r="G134" s="4"/>
      <c r="H134" s="10">
        <f>H123+H128+H132</f>
        <v>170493.5</v>
      </c>
      <c r="I134" s="10">
        <f>I123+I128+I132</f>
        <v>181746.5</v>
      </c>
      <c r="J134" s="10">
        <f>J123+J128+J132</f>
        <v>174773</v>
      </c>
    </row>
    <row r="135" spans="1:10" ht="1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5" customHeight="1" x14ac:dyDescent="0.25">
      <c r="A136" s="6" t="s">
        <v>333</v>
      </c>
      <c r="B136" s="6"/>
      <c r="C136" s="6"/>
      <c r="D136" s="7"/>
      <c r="E136" s="6"/>
      <c r="F136" s="7"/>
      <c r="G136" s="6"/>
      <c r="H136" s="12">
        <f>H134</f>
        <v>170493.5</v>
      </c>
      <c r="I136" s="12">
        <f>I134</f>
        <v>181746.5</v>
      </c>
      <c r="J136" s="13">
        <f>J134</f>
        <v>174773</v>
      </c>
    </row>
    <row r="137" spans="1:10" ht="1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5" customHeight="1" x14ac:dyDescent="0.25">
      <c r="A138" s="16">
        <v>36</v>
      </c>
      <c r="B138" s="16">
        <v>2292</v>
      </c>
      <c r="C138" s="16">
        <v>5323</v>
      </c>
      <c r="D138" s="17" t="s">
        <v>102</v>
      </c>
      <c r="E138" s="16"/>
      <c r="F138" s="17" t="s">
        <v>482</v>
      </c>
      <c r="G138" s="16"/>
      <c r="H138" s="18">
        <v>717</v>
      </c>
      <c r="I138" s="18">
        <v>717</v>
      </c>
      <c r="J138" s="19">
        <v>717</v>
      </c>
    </row>
    <row r="139" spans="1:10" ht="15" customHeight="1" x14ac:dyDescent="0.25">
      <c r="A139" s="16">
        <v>36</v>
      </c>
      <c r="B139" s="16">
        <v>3111</v>
      </c>
      <c r="C139" s="16">
        <v>5164</v>
      </c>
      <c r="D139" s="17" t="s">
        <v>103</v>
      </c>
      <c r="E139" s="16"/>
      <c r="F139" s="17" t="s">
        <v>483</v>
      </c>
      <c r="G139" s="16"/>
      <c r="H139" s="18">
        <v>1000</v>
      </c>
      <c r="I139" s="18">
        <v>978.5</v>
      </c>
      <c r="J139" s="19">
        <v>1100</v>
      </c>
    </row>
    <row r="140" spans="1:10" ht="15" customHeight="1" x14ac:dyDescent="0.25">
      <c r="A140" s="16">
        <v>36</v>
      </c>
      <c r="B140" s="16">
        <v>3113</v>
      </c>
      <c r="C140" s="16">
        <v>5329</v>
      </c>
      <c r="D140" s="17" t="s">
        <v>104</v>
      </c>
      <c r="E140" s="16">
        <v>582</v>
      </c>
      <c r="F140" s="17" t="s">
        <v>484</v>
      </c>
      <c r="G140" s="16"/>
      <c r="H140" s="18">
        <v>200</v>
      </c>
      <c r="I140" s="18">
        <v>206.4</v>
      </c>
      <c r="J140" s="19">
        <v>213.6</v>
      </c>
    </row>
    <row r="141" spans="1:10" ht="15" customHeight="1" x14ac:dyDescent="0.25">
      <c r="A141" s="16">
        <v>36</v>
      </c>
      <c r="B141" s="16">
        <v>3399</v>
      </c>
      <c r="C141" s="16">
        <v>5179</v>
      </c>
      <c r="D141" s="17" t="s">
        <v>106</v>
      </c>
      <c r="E141" s="16">
        <v>407</v>
      </c>
      <c r="F141" s="17" t="s">
        <v>107</v>
      </c>
      <c r="G141" s="16"/>
      <c r="H141" s="18">
        <v>37</v>
      </c>
      <c r="I141" s="18">
        <v>37</v>
      </c>
      <c r="J141" s="19">
        <v>37</v>
      </c>
    </row>
    <row r="142" spans="1:10" ht="15" customHeight="1" x14ac:dyDescent="0.25">
      <c r="A142" s="16">
        <v>36</v>
      </c>
      <c r="B142" s="16">
        <v>3429</v>
      </c>
      <c r="C142" s="16">
        <v>5179</v>
      </c>
      <c r="D142" s="17" t="s">
        <v>106</v>
      </c>
      <c r="E142" s="16">
        <v>408</v>
      </c>
      <c r="F142" s="17" t="s">
        <v>108</v>
      </c>
      <c r="G142" s="16"/>
      <c r="H142" s="18">
        <v>25</v>
      </c>
      <c r="I142" s="18">
        <v>25</v>
      </c>
      <c r="J142" s="19">
        <v>25</v>
      </c>
    </row>
    <row r="143" spans="1:10" ht="15" customHeight="1" x14ac:dyDescent="0.25">
      <c r="A143" s="16">
        <v>36</v>
      </c>
      <c r="B143" s="16">
        <v>3639</v>
      </c>
      <c r="C143" s="16">
        <v>5141</v>
      </c>
      <c r="D143" s="17" t="s">
        <v>109</v>
      </c>
      <c r="E143" s="16"/>
      <c r="F143" s="17"/>
      <c r="G143" s="16"/>
      <c r="H143" s="18">
        <v>0</v>
      </c>
      <c r="I143" s="18">
        <v>0</v>
      </c>
      <c r="J143" s="19">
        <v>2000</v>
      </c>
    </row>
    <row r="144" spans="1:10" ht="15" customHeight="1" x14ac:dyDescent="0.25">
      <c r="A144" s="16">
        <v>36</v>
      </c>
      <c r="B144" s="16">
        <v>3639</v>
      </c>
      <c r="C144" s="16">
        <v>5141</v>
      </c>
      <c r="D144" s="17" t="s">
        <v>109</v>
      </c>
      <c r="E144" s="16">
        <v>126</v>
      </c>
      <c r="F144" s="17" t="s">
        <v>76</v>
      </c>
      <c r="G144" s="16"/>
      <c r="H144" s="18">
        <v>60</v>
      </c>
      <c r="I144" s="18">
        <v>60</v>
      </c>
      <c r="J144" s="19">
        <v>0</v>
      </c>
    </row>
    <row r="145" spans="1:10" ht="15" customHeight="1" x14ac:dyDescent="0.25">
      <c r="A145" s="16">
        <v>36</v>
      </c>
      <c r="B145" s="16">
        <v>3639</v>
      </c>
      <c r="C145" s="16">
        <v>5141</v>
      </c>
      <c r="D145" s="17" t="s">
        <v>109</v>
      </c>
      <c r="E145" s="16">
        <v>6121</v>
      </c>
      <c r="F145" s="17" t="s">
        <v>77</v>
      </c>
      <c r="G145" s="16"/>
      <c r="H145" s="18">
        <v>200</v>
      </c>
      <c r="I145" s="18">
        <v>200</v>
      </c>
      <c r="J145" s="19">
        <v>150</v>
      </c>
    </row>
    <row r="146" spans="1:10" ht="15" customHeight="1" x14ac:dyDescent="0.25">
      <c r="A146" s="16">
        <v>36</v>
      </c>
      <c r="B146" s="16">
        <v>3639</v>
      </c>
      <c r="C146" s="16">
        <v>5141</v>
      </c>
      <c r="D146" s="17" t="s">
        <v>109</v>
      </c>
      <c r="E146" s="16">
        <v>14011</v>
      </c>
      <c r="F146" s="17" t="s">
        <v>78</v>
      </c>
      <c r="G146" s="16"/>
      <c r="H146" s="18">
        <v>550</v>
      </c>
      <c r="I146" s="18">
        <v>550</v>
      </c>
      <c r="J146" s="19">
        <v>500</v>
      </c>
    </row>
    <row r="147" spans="1:10" ht="15" customHeight="1" x14ac:dyDescent="0.25">
      <c r="A147" s="16">
        <v>36</v>
      </c>
      <c r="B147" s="16">
        <v>3639</v>
      </c>
      <c r="C147" s="16">
        <v>5164</v>
      </c>
      <c r="D147" s="17" t="s">
        <v>103</v>
      </c>
      <c r="E147" s="16"/>
      <c r="F147" s="17" t="s">
        <v>485</v>
      </c>
      <c r="G147" s="16"/>
      <c r="H147" s="18">
        <v>21</v>
      </c>
      <c r="I147" s="18">
        <v>21</v>
      </c>
      <c r="J147" s="19">
        <v>21</v>
      </c>
    </row>
    <row r="148" spans="1:10" ht="15" customHeight="1" x14ac:dyDescent="0.25">
      <c r="A148" s="16">
        <v>36</v>
      </c>
      <c r="B148" s="16">
        <v>3639</v>
      </c>
      <c r="C148" s="16">
        <v>5179</v>
      </c>
      <c r="D148" s="17" t="s">
        <v>106</v>
      </c>
      <c r="E148" s="16">
        <v>406</v>
      </c>
      <c r="F148" s="17" t="s">
        <v>497</v>
      </c>
      <c r="G148" s="16"/>
      <c r="H148" s="18">
        <v>38</v>
      </c>
      <c r="I148" s="18">
        <v>37.299999999999997</v>
      </c>
      <c r="J148" s="19">
        <v>38</v>
      </c>
    </row>
    <row r="149" spans="1:10" ht="15" customHeight="1" x14ac:dyDescent="0.25">
      <c r="A149" s="16">
        <v>36</v>
      </c>
      <c r="B149" s="16">
        <v>3639</v>
      </c>
      <c r="C149" s="16">
        <v>5179</v>
      </c>
      <c r="D149" s="17" t="s">
        <v>106</v>
      </c>
      <c r="E149" s="16">
        <v>409</v>
      </c>
      <c r="F149" s="17" t="s">
        <v>110</v>
      </c>
      <c r="G149" s="16"/>
      <c r="H149" s="18">
        <v>28</v>
      </c>
      <c r="I149" s="18">
        <v>28.7</v>
      </c>
      <c r="J149" s="19">
        <v>30</v>
      </c>
    </row>
    <row r="150" spans="1:10" ht="15" customHeight="1" x14ac:dyDescent="0.25">
      <c r="A150" s="16">
        <v>36</v>
      </c>
      <c r="B150" s="16">
        <v>3639</v>
      </c>
      <c r="C150" s="16">
        <v>5179</v>
      </c>
      <c r="D150" s="17" t="s">
        <v>106</v>
      </c>
      <c r="E150" s="16">
        <v>412</v>
      </c>
      <c r="F150" s="17" t="s">
        <v>111</v>
      </c>
      <c r="G150" s="16"/>
      <c r="H150" s="18">
        <v>8</v>
      </c>
      <c r="I150" s="18">
        <v>8</v>
      </c>
      <c r="J150" s="19">
        <v>8</v>
      </c>
    </row>
    <row r="151" spans="1:10" ht="15" customHeight="1" x14ac:dyDescent="0.25">
      <c r="A151" s="16">
        <v>36</v>
      </c>
      <c r="B151" s="16">
        <v>3639</v>
      </c>
      <c r="C151" s="16">
        <v>5329</v>
      </c>
      <c r="D151" s="17" t="s">
        <v>104</v>
      </c>
      <c r="E151" s="16">
        <v>405</v>
      </c>
      <c r="F151" s="17" t="s">
        <v>112</v>
      </c>
      <c r="G151" s="16"/>
      <c r="H151" s="18">
        <v>320</v>
      </c>
      <c r="I151" s="18">
        <v>344.1</v>
      </c>
      <c r="J151" s="19">
        <v>322.7</v>
      </c>
    </row>
    <row r="152" spans="1:10" ht="15" customHeight="1" x14ac:dyDescent="0.25">
      <c r="A152" s="16">
        <v>36</v>
      </c>
      <c r="B152" s="16">
        <v>3639</v>
      </c>
      <c r="C152" s="16">
        <v>5909</v>
      </c>
      <c r="D152" s="17" t="s">
        <v>487</v>
      </c>
      <c r="E152" s="16"/>
      <c r="F152" s="17" t="s">
        <v>488</v>
      </c>
      <c r="G152" s="16"/>
      <c r="H152" s="18">
        <v>0</v>
      </c>
      <c r="I152" s="18">
        <v>0</v>
      </c>
      <c r="J152" s="19">
        <v>3749.8</v>
      </c>
    </row>
    <row r="153" spans="1:10" ht="15" customHeight="1" x14ac:dyDescent="0.25">
      <c r="A153" s="16">
        <v>36</v>
      </c>
      <c r="B153" s="16">
        <v>3723</v>
      </c>
      <c r="C153" s="16">
        <v>5139</v>
      </c>
      <c r="D153" s="17" t="s">
        <v>12</v>
      </c>
      <c r="E153" s="16"/>
      <c r="F153" s="17" t="s">
        <v>486</v>
      </c>
      <c r="G153" s="16"/>
      <c r="H153" s="18">
        <v>0</v>
      </c>
      <c r="I153" s="18">
        <v>0</v>
      </c>
      <c r="J153" s="19">
        <v>20</v>
      </c>
    </row>
    <row r="154" spans="1:10" ht="15" customHeight="1" x14ac:dyDescent="0.25">
      <c r="A154" s="16">
        <v>36</v>
      </c>
      <c r="B154" s="16">
        <v>6171</v>
      </c>
      <c r="C154" s="16">
        <v>5011</v>
      </c>
      <c r="D154" s="17" t="s">
        <v>448</v>
      </c>
      <c r="E154" s="16"/>
      <c r="F154" s="17"/>
      <c r="G154" s="16"/>
      <c r="H154" s="18">
        <v>0</v>
      </c>
      <c r="I154" s="18">
        <v>0</v>
      </c>
      <c r="J154" s="19">
        <v>3200</v>
      </c>
    </row>
    <row r="155" spans="1:10" ht="15" customHeight="1" x14ac:dyDescent="0.25">
      <c r="A155" s="16">
        <v>36</v>
      </c>
      <c r="B155" s="16">
        <v>6171</v>
      </c>
      <c r="C155" s="16">
        <v>5154</v>
      </c>
      <c r="D155" s="17" t="s">
        <v>21</v>
      </c>
      <c r="E155" s="16"/>
      <c r="F155" s="17"/>
      <c r="G155" s="16"/>
      <c r="H155" s="18">
        <v>2000</v>
      </c>
      <c r="I155" s="18">
        <v>2000</v>
      </c>
      <c r="J155" s="19">
        <v>0</v>
      </c>
    </row>
    <row r="156" spans="1:10" ht="15" customHeight="1" x14ac:dyDescent="0.25">
      <c r="A156" s="16">
        <v>36</v>
      </c>
      <c r="B156" s="16">
        <v>6310</v>
      </c>
      <c r="C156" s="16">
        <v>5163</v>
      </c>
      <c r="D156" s="17" t="s">
        <v>24</v>
      </c>
      <c r="E156" s="16"/>
      <c r="F156" s="17"/>
      <c r="G156" s="16"/>
      <c r="H156" s="18">
        <v>240</v>
      </c>
      <c r="I156" s="18">
        <v>240</v>
      </c>
      <c r="J156" s="19">
        <v>250</v>
      </c>
    </row>
    <row r="157" spans="1:10" ht="15" customHeight="1" x14ac:dyDescent="0.25">
      <c r="A157" s="16">
        <v>36</v>
      </c>
      <c r="B157" s="16">
        <v>6399</v>
      </c>
      <c r="C157" s="16">
        <v>5362</v>
      </c>
      <c r="D157" s="17" t="s">
        <v>113</v>
      </c>
      <c r="E157" s="16"/>
      <c r="F157" s="17"/>
      <c r="G157" s="16"/>
      <c r="H157" s="18">
        <v>200</v>
      </c>
      <c r="I157" s="18">
        <v>200</v>
      </c>
      <c r="J157" s="19">
        <v>200</v>
      </c>
    </row>
    <row r="158" spans="1:10" ht="15" customHeight="1" x14ac:dyDescent="0.25">
      <c r="A158" s="16">
        <v>36</v>
      </c>
      <c r="B158" s="16">
        <v>6399</v>
      </c>
      <c r="C158" s="16">
        <v>5365</v>
      </c>
      <c r="D158" s="17" t="s">
        <v>114</v>
      </c>
      <c r="E158" s="16"/>
      <c r="F158" s="17"/>
      <c r="G158" s="16"/>
      <c r="H158" s="18">
        <v>2000</v>
      </c>
      <c r="I158" s="18">
        <v>11466.2</v>
      </c>
      <c r="J158" s="19">
        <v>2000</v>
      </c>
    </row>
    <row r="159" spans="1:10" ht="1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5" customHeight="1" x14ac:dyDescent="0.25">
      <c r="A160" s="4" t="s">
        <v>332</v>
      </c>
      <c r="B160" s="4"/>
      <c r="C160" s="4"/>
      <c r="D160" s="5"/>
      <c r="E160" s="4"/>
      <c r="F160" s="5"/>
      <c r="G160" s="4"/>
      <c r="H160" s="10">
        <f>SUM(H137:H159)</f>
        <v>7644</v>
      </c>
      <c r="I160" s="10">
        <f>SUM(I137:I159)</f>
        <v>17119.2</v>
      </c>
      <c r="J160" s="11">
        <f>SUM(J137:J159)</f>
        <v>14582.1</v>
      </c>
    </row>
    <row r="161" spans="1:10" ht="1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5" customHeight="1" x14ac:dyDescent="0.25">
      <c r="A162" s="16">
        <v>36</v>
      </c>
      <c r="B162" s="16">
        <v>3113</v>
      </c>
      <c r="C162" s="16">
        <v>6349</v>
      </c>
      <c r="D162" s="17" t="s">
        <v>115</v>
      </c>
      <c r="E162" s="16">
        <v>582</v>
      </c>
      <c r="F162" s="17" t="s">
        <v>105</v>
      </c>
      <c r="G162" s="16"/>
      <c r="H162" s="18">
        <v>5000</v>
      </c>
      <c r="I162" s="18">
        <v>4934.5</v>
      </c>
      <c r="J162" s="19">
        <v>0</v>
      </c>
    </row>
    <row r="163" spans="1:10" ht="1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5" customHeight="1" x14ac:dyDescent="0.25">
      <c r="A164" s="4" t="s">
        <v>331</v>
      </c>
      <c r="B164" s="4"/>
      <c r="C164" s="4"/>
      <c r="D164" s="5"/>
      <c r="E164" s="4"/>
      <c r="F164" s="5"/>
      <c r="G164" s="4"/>
      <c r="H164" s="10">
        <f>SUM(H161:H163)</f>
        <v>5000</v>
      </c>
      <c r="I164" s="10">
        <f>SUM(I161:I163)</f>
        <v>4934.5</v>
      </c>
      <c r="J164" s="11">
        <f>SUM(J161:J163)</f>
        <v>0</v>
      </c>
    </row>
    <row r="165" spans="1:10" ht="1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5" customHeight="1" x14ac:dyDescent="0.25">
      <c r="A166" s="6" t="s">
        <v>330</v>
      </c>
      <c r="B166" s="6"/>
      <c r="C166" s="6"/>
      <c r="D166" s="7"/>
      <c r="E166" s="6"/>
      <c r="F166" s="7"/>
      <c r="G166" s="6"/>
      <c r="H166" s="12">
        <f>H160+H164</f>
        <v>12644</v>
      </c>
      <c r="I166" s="12">
        <f>I160+I164</f>
        <v>22053.7</v>
      </c>
      <c r="J166" s="13">
        <f>J160+J164</f>
        <v>14582.1</v>
      </c>
    </row>
    <row r="167" spans="1:10" ht="1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5" customHeight="1" x14ac:dyDescent="0.25">
      <c r="A168" s="8" t="s">
        <v>329</v>
      </c>
      <c r="B168" s="8"/>
      <c r="C168" s="8"/>
      <c r="D168" s="9"/>
      <c r="E168" s="8"/>
      <c r="F168" s="9"/>
      <c r="G168" s="8"/>
      <c r="H168" s="14">
        <f>H18+H46+H67+H89+H136</f>
        <v>196656.7</v>
      </c>
      <c r="I168" s="14">
        <f>I18+I46+I67+I89+I136</f>
        <v>210308.4</v>
      </c>
      <c r="J168" s="15">
        <f>J18+J46+J67+J89+J136</f>
        <v>202197.7</v>
      </c>
    </row>
    <row r="169" spans="1:10" ht="15" customHeight="1" x14ac:dyDescent="0.25">
      <c r="A169" s="8" t="s">
        <v>328</v>
      </c>
      <c r="B169" s="8"/>
      <c r="C169" s="8"/>
      <c r="D169" s="9"/>
      <c r="E169" s="8"/>
      <c r="F169" s="9"/>
      <c r="G169" s="8"/>
      <c r="H169" s="14">
        <f>H36+H57+H81+H166</f>
        <v>66294</v>
      </c>
      <c r="I169" s="14">
        <f>I36+I57+I81+I166</f>
        <v>80449</v>
      </c>
      <c r="J169" s="15">
        <f>J36+J57+J81+J166</f>
        <v>74356.100000000006</v>
      </c>
    </row>
    <row r="170" spans="1:10" ht="15" customHeight="1" x14ac:dyDescent="0.25">
      <c r="A170" s="8" t="s">
        <v>327</v>
      </c>
      <c r="B170" s="8"/>
      <c r="C170" s="8"/>
      <c r="D170" s="9"/>
      <c r="E170" s="8"/>
      <c r="F170" s="9"/>
      <c r="G170" s="8"/>
      <c r="H170" s="14">
        <f>H103</f>
        <v>-2482.6000000000004</v>
      </c>
      <c r="I170" s="14">
        <f>I103</f>
        <v>93527.9</v>
      </c>
      <c r="J170" s="15">
        <f>J103</f>
        <v>-2134.4</v>
      </c>
    </row>
    <row r="173" spans="1:10" ht="15" customHeight="1" x14ac:dyDescent="0.25">
      <c r="J173" s="21"/>
    </row>
    <row r="175" spans="1:10" ht="15" customHeight="1" x14ac:dyDescent="0.25">
      <c r="J175" s="21"/>
    </row>
  </sheetData>
  <mergeCells count="7">
    <mergeCell ref="A1:J1"/>
    <mergeCell ref="A105:J105"/>
    <mergeCell ref="A91:J91"/>
    <mergeCell ref="A83:J83"/>
    <mergeCell ref="A59:J59"/>
    <mergeCell ref="A38:J38"/>
    <mergeCell ref="A4:J4"/>
  </mergeCells>
  <pageMargins left="0.19685039369791668" right="0.19685039369791668" top="0.19685039369791668" bottom="0.39370078739583336" header="0.19685039369791668" footer="0.19685039369791668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2"/>
  <sheetViews>
    <sheetView zoomScale="74" zoomScaleNormal="74" workbookViewId="0">
      <pane ySplit="2" topLeftCell="A111" activePane="bottomLeft" state="frozenSplit"/>
      <selection activeCell="N26" sqref="N26"/>
      <selection pane="bottomLeft" activeCell="E19" sqref="E19"/>
    </sheetView>
  </sheetViews>
  <sheetFormatPr defaultRowHeight="15" customHeight="1" x14ac:dyDescent="0.25"/>
  <cols>
    <col min="1" max="1" width="10.140625" style="1" customWidth="1"/>
    <col min="2" max="3" width="5.5703125" style="1" customWidth="1"/>
    <col min="4" max="4" width="36.5703125" style="2" customWidth="1"/>
    <col min="5" max="5" width="12.5703125" style="1" customWidth="1"/>
    <col min="6" max="6" width="45.5703125" style="2" customWidth="1"/>
    <col min="7" max="7" width="7" style="1" customWidth="1"/>
    <col min="8" max="10" width="16.85546875" style="3" customWidth="1"/>
    <col min="16" max="16" width="17.85546875" customWidth="1"/>
    <col min="17" max="17" width="11.28515625" bestFit="1" customWidth="1"/>
  </cols>
  <sheetData>
    <row r="1" spans="1:18" s="20" customFormat="1" ht="30" customHeight="1" x14ac:dyDescent="0.25">
      <c r="A1" s="41" t="s">
        <v>116</v>
      </c>
      <c r="B1" s="42"/>
      <c r="C1" s="42"/>
      <c r="D1" s="42"/>
      <c r="E1" s="42"/>
      <c r="F1" s="42"/>
      <c r="G1" s="42"/>
      <c r="H1" s="42"/>
      <c r="I1" s="42"/>
      <c r="J1" s="42"/>
    </row>
    <row r="2" spans="1:18" s="20" customFormat="1" ht="30" customHeight="1" x14ac:dyDescent="0.25">
      <c r="A2" s="33" t="s">
        <v>445</v>
      </c>
      <c r="B2" s="33" t="s">
        <v>0</v>
      </c>
      <c r="C2" s="33" t="s">
        <v>1</v>
      </c>
      <c r="D2" s="34" t="s">
        <v>2</v>
      </c>
      <c r="E2" s="33" t="s">
        <v>3</v>
      </c>
      <c r="F2" s="34" t="s">
        <v>4</v>
      </c>
      <c r="G2" s="33" t="s">
        <v>5</v>
      </c>
      <c r="H2" s="35" t="s">
        <v>446</v>
      </c>
      <c r="I2" s="35" t="s">
        <v>447</v>
      </c>
      <c r="J2" s="35" t="s">
        <v>496</v>
      </c>
    </row>
    <row r="3" spans="1:18" ht="15" customHeight="1" x14ac:dyDescent="0.25">
      <c r="A3"/>
      <c r="B3"/>
      <c r="C3"/>
      <c r="D3"/>
      <c r="E3"/>
      <c r="F3"/>
      <c r="G3"/>
      <c r="H3"/>
      <c r="I3"/>
      <c r="J3"/>
    </row>
    <row r="4" spans="1:18" s="20" customFormat="1" ht="30" customHeight="1" x14ac:dyDescent="0.25">
      <c r="A4" s="43" t="s">
        <v>384</v>
      </c>
      <c r="B4" s="42"/>
      <c r="C4" s="42"/>
      <c r="D4" s="42"/>
      <c r="E4" s="42"/>
      <c r="F4" s="42"/>
      <c r="G4" s="42"/>
      <c r="H4" s="42"/>
      <c r="I4" s="42"/>
      <c r="J4" s="42"/>
    </row>
    <row r="5" spans="1:18" ht="15" customHeight="1" x14ac:dyDescent="0.25">
      <c r="A5"/>
      <c r="B5"/>
      <c r="C5"/>
      <c r="D5"/>
      <c r="E5"/>
      <c r="F5"/>
      <c r="G5"/>
      <c r="H5"/>
      <c r="I5"/>
      <c r="J5"/>
    </row>
    <row r="6" spans="1:18" ht="15" customHeight="1" x14ac:dyDescent="0.25">
      <c r="A6" s="16">
        <v>41</v>
      </c>
      <c r="B6" s="16"/>
      <c r="C6" s="16">
        <v>1343</v>
      </c>
      <c r="D6" s="17" t="s">
        <v>117</v>
      </c>
      <c r="E6" s="16"/>
      <c r="F6" s="17"/>
      <c r="G6" s="16"/>
      <c r="H6" s="18">
        <v>150</v>
      </c>
      <c r="I6" s="18">
        <v>150</v>
      </c>
      <c r="J6" s="19">
        <v>150</v>
      </c>
    </row>
    <row r="7" spans="1:18" ht="15" customHeight="1" x14ac:dyDescent="0.25">
      <c r="A7" s="16">
        <v>41</v>
      </c>
      <c r="B7" s="16"/>
      <c r="C7" s="16">
        <v>4116</v>
      </c>
      <c r="D7" s="17" t="s">
        <v>29</v>
      </c>
      <c r="E7" s="16"/>
      <c r="F7" s="17"/>
      <c r="G7" s="16">
        <v>15016</v>
      </c>
      <c r="H7" s="18">
        <v>0</v>
      </c>
      <c r="I7" s="18">
        <v>0</v>
      </c>
      <c r="J7" s="19">
        <v>3000</v>
      </c>
    </row>
    <row r="8" spans="1:18" ht="15" customHeight="1" x14ac:dyDescent="0.25">
      <c r="A8" s="16">
        <v>41</v>
      </c>
      <c r="B8" s="16">
        <v>3632</v>
      </c>
      <c r="C8" s="16">
        <v>2139</v>
      </c>
      <c r="D8" s="17" t="s">
        <v>118</v>
      </c>
      <c r="E8" s="16">
        <v>399</v>
      </c>
      <c r="F8" s="17" t="s">
        <v>119</v>
      </c>
      <c r="G8" s="16"/>
      <c r="H8" s="18">
        <v>20</v>
      </c>
      <c r="I8" s="18">
        <v>20</v>
      </c>
      <c r="J8" s="19">
        <v>20</v>
      </c>
    </row>
    <row r="9" spans="1:18" ht="15" customHeight="1" x14ac:dyDescent="0.25">
      <c r="A9" s="16">
        <v>41</v>
      </c>
      <c r="B9" s="16">
        <v>3639</v>
      </c>
      <c r="C9" s="16">
        <v>2131</v>
      </c>
      <c r="D9" s="17" t="s">
        <v>120</v>
      </c>
      <c r="E9" s="16">
        <v>393</v>
      </c>
      <c r="F9" s="17" t="s">
        <v>121</v>
      </c>
      <c r="G9" s="16"/>
      <c r="H9" s="18">
        <v>1300</v>
      </c>
      <c r="I9" s="18">
        <v>1300</v>
      </c>
      <c r="J9" s="19">
        <v>1300</v>
      </c>
    </row>
    <row r="10" spans="1:18" ht="15" customHeight="1" x14ac:dyDescent="0.25">
      <c r="A10" s="16">
        <v>41</v>
      </c>
      <c r="B10" s="16">
        <v>3639</v>
      </c>
      <c r="C10" s="16">
        <v>2132</v>
      </c>
      <c r="D10" s="17" t="s">
        <v>122</v>
      </c>
      <c r="E10" s="16">
        <v>398</v>
      </c>
      <c r="F10" s="17" t="s">
        <v>123</v>
      </c>
      <c r="G10" s="16"/>
      <c r="H10" s="18">
        <v>50</v>
      </c>
      <c r="I10" s="18">
        <v>50</v>
      </c>
      <c r="J10" s="19">
        <v>50</v>
      </c>
    </row>
    <row r="11" spans="1:18" ht="15" customHeight="1" x14ac:dyDescent="0.25">
      <c r="A11" s="16">
        <v>41</v>
      </c>
      <c r="B11" s="16">
        <v>6171</v>
      </c>
      <c r="C11" s="16">
        <v>2119</v>
      </c>
      <c r="D11" s="17" t="s">
        <v>124</v>
      </c>
      <c r="E11" s="16"/>
      <c r="F11" s="17"/>
      <c r="G11" s="16"/>
      <c r="H11" s="18">
        <v>35</v>
      </c>
      <c r="I11" s="18">
        <v>35</v>
      </c>
      <c r="J11" s="19">
        <v>40</v>
      </c>
    </row>
    <row r="12" spans="1:18" ht="15" customHeight="1" x14ac:dyDescent="0.25">
      <c r="A12"/>
      <c r="B12"/>
      <c r="C12"/>
      <c r="D12"/>
      <c r="E12"/>
      <c r="F12"/>
      <c r="G12"/>
      <c r="H12"/>
      <c r="I12"/>
      <c r="J12"/>
    </row>
    <row r="13" spans="1:18" ht="15" customHeight="1" x14ac:dyDescent="0.25">
      <c r="A13" s="4" t="s">
        <v>380</v>
      </c>
      <c r="B13" s="4"/>
      <c r="C13" s="4"/>
      <c r="D13" s="5"/>
      <c r="E13" s="4"/>
      <c r="F13" s="5"/>
      <c r="G13" s="4"/>
      <c r="H13" s="10">
        <f>SUM(H3:H12)</f>
        <v>1555</v>
      </c>
      <c r="I13" s="10">
        <f>SUM(I3:I12)</f>
        <v>1555</v>
      </c>
      <c r="J13" s="11">
        <f>SUM(J3:J12)</f>
        <v>4560</v>
      </c>
    </row>
    <row r="14" spans="1:18" ht="15" customHeight="1" x14ac:dyDescent="0.25">
      <c r="A14"/>
      <c r="B14"/>
      <c r="C14"/>
      <c r="D14"/>
      <c r="E14"/>
      <c r="F14"/>
      <c r="G14"/>
      <c r="H14"/>
      <c r="I14"/>
      <c r="J14"/>
    </row>
    <row r="15" spans="1:18" ht="15" customHeight="1" x14ac:dyDescent="0.25">
      <c r="A15" s="16">
        <v>41</v>
      </c>
      <c r="B15" s="16"/>
      <c r="C15" s="16">
        <v>4213</v>
      </c>
      <c r="D15" s="17" t="s">
        <v>125</v>
      </c>
      <c r="E15" s="16"/>
      <c r="F15" s="17"/>
      <c r="G15" s="16">
        <v>90992</v>
      </c>
      <c r="H15" s="18">
        <v>0</v>
      </c>
      <c r="I15" s="18">
        <v>0</v>
      </c>
      <c r="J15" s="19">
        <v>5100</v>
      </c>
      <c r="P15" s="37"/>
      <c r="Q15" s="37"/>
      <c r="R15" s="37"/>
    </row>
    <row r="16" spans="1:18" ht="15" customHeight="1" x14ac:dyDescent="0.25">
      <c r="A16" s="16">
        <v>41</v>
      </c>
      <c r="B16" s="16"/>
      <c r="C16" s="16">
        <v>4216</v>
      </c>
      <c r="D16" s="17" t="s">
        <v>47</v>
      </c>
      <c r="E16" s="16">
        <v>571</v>
      </c>
      <c r="F16" s="17"/>
      <c r="G16" s="16">
        <v>17519</v>
      </c>
      <c r="H16" s="18">
        <v>0</v>
      </c>
      <c r="I16" s="18">
        <v>0</v>
      </c>
      <c r="J16" s="19">
        <v>40500</v>
      </c>
      <c r="P16" s="38"/>
      <c r="Q16" s="39"/>
      <c r="R16" s="40"/>
    </row>
    <row r="17" spans="1:18" ht="15" customHeight="1" x14ac:dyDescent="0.25">
      <c r="A17" s="16">
        <v>41</v>
      </c>
      <c r="B17" s="16"/>
      <c r="C17" s="16">
        <v>4216</v>
      </c>
      <c r="D17" s="17" t="s">
        <v>47</v>
      </c>
      <c r="E17" s="16">
        <v>55321</v>
      </c>
      <c r="F17" s="17"/>
      <c r="G17" s="16">
        <v>17519</v>
      </c>
      <c r="H17" s="18"/>
      <c r="I17" s="18"/>
      <c r="J17" s="19">
        <v>39900</v>
      </c>
      <c r="P17" s="38"/>
      <c r="Q17" s="39"/>
      <c r="R17" s="40"/>
    </row>
    <row r="18" spans="1:18" ht="15" customHeight="1" x14ac:dyDescent="0.25">
      <c r="A18" s="16">
        <v>41</v>
      </c>
      <c r="B18" s="16"/>
      <c r="C18" s="16">
        <v>4216</v>
      </c>
      <c r="D18" s="17" t="s">
        <v>47</v>
      </c>
      <c r="E18" s="16">
        <v>583</v>
      </c>
      <c r="F18" s="17"/>
      <c r="G18" s="16">
        <v>17519</v>
      </c>
      <c r="H18" s="18"/>
      <c r="I18" s="18"/>
      <c r="J18" s="19">
        <v>28000</v>
      </c>
      <c r="P18" s="38"/>
      <c r="Q18" s="39"/>
      <c r="R18" s="40"/>
    </row>
    <row r="19" spans="1:18" ht="15" customHeight="1" x14ac:dyDescent="0.25">
      <c r="A19" s="16">
        <v>41</v>
      </c>
      <c r="B19" s="16"/>
      <c r="C19" s="16">
        <v>4216</v>
      </c>
      <c r="D19" s="17" t="s">
        <v>47</v>
      </c>
      <c r="E19" s="16"/>
      <c r="F19" s="17"/>
      <c r="G19" s="16"/>
      <c r="H19" s="18"/>
      <c r="I19" s="18"/>
      <c r="J19" s="19">
        <v>390</v>
      </c>
      <c r="P19" s="38"/>
      <c r="Q19" s="39"/>
      <c r="R19" s="40"/>
    </row>
    <row r="20" spans="1:18" ht="15" customHeight="1" x14ac:dyDescent="0.25">
      <c r="A20" s="16">
        <v>41</v>
      </c>
      <c r="B20" s="16"/>
      <c r="C20" s="16">
        <v>4216</v>
      </c>
      <c r="D20" s="17" t="s">
        <v>47</v>
      </c>
      <c r="E20" s="16"/>
      <c r="F20" s="17"/>
      <c r="G20" s="16">
        <v>13502</v>
      </c>
      <c r="H20" s="18">
        <v>0</v>
      </c>
      <c r="I20" s="18">
        <v>0</v>
      </c>
      <c r="J20" s="19">
        <v>19000</v>
      </c>
      <c r="P20" s="38"/>
      <c r="Q20" s="39"/>
      <c r="R20" s="40"/>
    </row>
    <row r="21" spans="1:18" ht="15" customHeight="1" x14ac:dyDescent="0.25">
      <c r="A21" s="16">
        <v>41</v>
      </c>
      <c r="B21" s="16"/>
      <c r="C21" s="16">
        <v>4231</v>
      </c>
      <c r="D21" s="17" t="s">
        <v>126</v>
      </c>
      <c r="E21" s="16"/>
      <c r="F21" s="17"/>
      <c r="G21" s="16"/>
      <c r="H21" s="18">
        <v>0</v>
      </c>
      <c r="I21" s="18">
        <v>0</v>
      </c>
      <c r="J21" s="19">
        <v>22000</v>
      </c>
      <c r="P21" s="38"/>
      <c r="Q21" s="39"/>
      <c r="R21" s="40"/>
    </row>
    <row r="22" spans="1:18" ht="15" customHeight="1" x14ac:dyDescent="0.25">
      <c r="A22" s="16">
        <v>41</v>
      </c>
      <c r="B22" s="16">
        <v>3639</v>
      </c>
      <c r="C22" s="16">
        <v>3111</v>
      </c>
      <c r="D22" s="17" t="s">
        <v>127</v>
      </c>
      <c r="E22" s="16"/>
      <c r="F22" s="17"/>
      <c r="G22" s="16"/>
      <c r="H22" s="18">
        <v>0</v>
      </c>
      <c r="I22" s="18">
        <v>133</v>
      </c>
      <c r="J22" s="19">
        <v>0</v>
      </c>
      <c r="P22" s="38"/>
      <c r="Q22" s="39"/>
      <c r="R22" s="40"/>
    </row>
    <row r="23" spans="1:18" ht="15" customHeight="1" x14ac:dyDescent="0.25">
      <c r="A23" s="16">
        <v>41</v>
      </c>
      <c r="B23" s="16">
        <v>6171</v>
      </c>
      <c r="C23" s="16">
        <v>3121</v>
      </c>
      <c r="D23" s="17" t="s">
        <v>128</v>
      </c>
      <c r="E23" s="16"/>
      <c r="F23" s="17"/>
      <c r="G23" s="16"/>
      <c r="H23" s="18">
        <v>0</v>
      </c>
      <c r="I23" s="18">
        <v>0</v>
      </c>
      <c r="J23" s="19">
        <v>0</v>
      </c>
      <c r="P23" s="40"/>
      <c r="Q23" s="40"/>
      <c r="R23" s="40"/>
    </row>
    <row r="24" spans="1:18" ht="15" customHeight="1" x14ac:dyDescent="0.25">
      <c r="A24"/>
      <c r="B24"/>
      <c r="C24"/>
      <c r="D24"/>
      <c r="E24"/>
      <c r="F24"/>
      <c r="G24"/>
      <c r="H24"/>
      <c r="I24"/>
      <c r="J24"/>
      <c r="P24" s="37"/>
      <c r="Q24" s="37"/>
      <c r="R24" s="37"/>
    </row>
    <row r="25" spans="1:18" ht="15" customHeight="1" x14ac:dyDescent="0.25">
      <c r="A25" s="4" t="s">
        <v>379</v>
      </c>
      <c r="B25" s="4"/>
      <c r="C25" s="4"/>
      <c r="D25" s="5"/>
      <c r="E25" s="4"/>
      <c r="F25" s="5"/>
      <c r="G25" s="4"/>
      <c r="H25" s="10">
        <f>SUM(H14:H24)</f>
        <v>0</v>
      </c>
      <c r="I25" s="10">
        <f>SUM(I14:I24)</f>
        <v>133</v>
      </c>
      <c r="J25" s="11">
        <f>SUM(J14:J24)</f>
        <v>154890</v>
      </c>
    </row>
    <row r="26" spans="1:18" ht="15" customHeight="1" x14ac:dyDescent="0.25">
      <c r="A26"/>
      <c r="B26"/>
      <c r="C26"/>
      <c r="D26"/>
      <c r="E26"/>
      <c r="F26"/>
      <c r="G26"/>
      <c r="H26"/>
      <c r="I26"/>
      <c r="J26"/>
    </row>
    <row r="27" spans="1:18" ht="15" customHeight="1" x14ac:dyDescent="0.25">
      <c r="A27" s="6" t="s">
        <v>378</v>
      </c>
      <c r="B27" s="6"/>
      <c r="C27" s="6"/>
      <c r="D27" s="7"/>
      <c r="E27" s="6"/>
      <c r="F27" s="7"/>
      <c r="G27" s="6"/>
      <c r="H27" s="12">
        <f>H13+H25</f>
        <v>1555</v>
      </c>
      <c r="I27" s="12">
        <f>I13+I25</f>
        <v>1688</v>
      </c>
      <c r="J27" s="13">
        <f>J13+J25</f>
        <v>159450</v>
      </c>
    </row>
    <row r="28" spans="1:18" ht="15" customHeight="1" x14ac:dyDescent="0.25">
      <c r="A28"/>
      <c r="B28"/>
      <c r="C28"/>
      <c r="D28"/>
      <c r="E28"/>
      <c r="F28"/>
      <c r="G28"/>
      <c r="H28"/>
      <c r="I28"/>
      <c r="J28"/>
    </row>
    <row r="29" spans="1:18" ht="15" customHeight="1" x14ac:dyDescent="0.25">
      <c r="A29" s="16">
        <v>41</v>
      </c>
      <c r="B29" s="16">
        <v>2115</v>
      </c>
      <c r="C29" s="16">
        <v>5169</v>
      </c>
      <c r="D29" s="17" t="s">
        <v>27</v>
      </c>
      <c r="E29" s="16"/>
      <c r="F29" s="17"/>
      <c r="G29" s="16"/>
      <c r="H29" s="18">
        <v>0</v>
      </c>
      <c r="I29" s="18">
        <v>300</v>
      </c>
      <c r="J29" s="19">
        <v>0</v>
      </c>
    </row>
    <row r="30" spans="1:18" ht="15" customHeight="1" x14ac:dyDescent="0.25">
      <c r="A30" s="16">
        <v>41</v>
      </c>
      <c r="B30" s="16">
        <v>2212</v>
      </c>
      <c r="C30" s="16">
        <v>5169</v>
      </c>
      <c r="D30" s="17" t="s">
        <v>27</v>
      </c>
      <c r="E30" s="16">
        <v>575</v>
      </c>
      <c r="F30" s="17" t="s">
        <v>129</v>
      </c>
      <c r="G30" s="16"/>
      <c r="H30" s="18">
        <v>0</v>
      </c>
      <c r="I30" s="18">
        <v>1159</v>
      </c>
      <c r="J30" s="19">
        <v>0</v>
      </c>
    </row>
    <row r="31" spans="1:18" ht="15" customHeight="1" x14ac:dyDescent="0.25">
      <c r="A31" s="16">
        <v>41</v>
      </c>
      <c r="B31" s="16">
        <v>2212</v>
      </c>
      <c r="C31" s="16">
        <v>5171</v>
      </c>
      <c r="D31" s="17" t="s">
        <v>14</v>
      </c>
      <c r="E31" s="16">
        <v>574</v>
      </c>
      <c r="F31" s="17" t="s">
        <v>130</v>
      </c>
      <c r="G31" s="16"/>
      <c r="H31" s="18">
        <v>0</v>
      </c>
      <c r="I31" s="18">
        <v>625</v>
      </c>
      <c r="J31" s="19">
        <v>0</v>
      </c>
    </row>
    <row r="32" spans="1:18" ht="15" customHeight="1" x14ac:dyDescent="0.25">
      <c r="A32" s="16">
        <v>41</v>
      </c>
      <c r="B32" s="16">
        <v>2219</v>
      </c>
      <c r="C32" s="16">
        <v>5169</v>
      </c>
      <c r="D32" s="17" t="s">
        <v>27</v>
      </c>
      <c r="E32" s="16"/>
      <c r="F32" s="17" t="s">
        <v>468</v>
      </c>
      <c r="G32" s="16"/>
      <c r="H32" s="18">
        <v>0</v>
      </c>
      <c r="I32" s="18">
        <v>0</v>
      </c>
      <c r="J32" s="19">
        <v>300</v>
      </c>
    </row>
    <row r="33" spans="1:10" ht="15" customHeight="1" x14ac:dyDescent="0.25">
      <c r="A33" s="16">
        <v>41</v>
      </c>
      <c r="B33" s="16">
        <v>2219</v>
      </c>
      <c r="C33" s="16">
        <v>5169</v>
      </c>
      <c r="D33" s="17" t="s">
        <v>27</v>
      </c>
      <c r="E33" s="16">
        <v>521214</v>
      </c>
      <c r="F33" s="17" t="s">
        <v>469</v>
      </c>
      <c r="G33" s="16"/>
      <c r="H33" s="18">
        <v>200</v>
      </c>
      <c r="I33" s="18">
        <v>200</v>
      </c>
      <c r="J33" s="19">
        <v>300</v>
      </c>
    </row>
    <row r="34" spans="1:10" ht="15" customHeight="1" x14ac:dyDescent="0.25">
      <c r="A34" s="16">
        <v>41</v>
      </c>
      <c r="B34" s="16">
        <v>2229</v>
      </c>
      <c r="C34" s="16">
        <v>5169</v>
      </c>
      <c r="D34" s="17" t="s">
        <v>27</v>
      </c>
      <c r="E34" s="16">
        <v>504</v>
      </c>
      <c r="F34" s="17" t="s">
        <v>131</v>
      </c>
      <c r="G34" s="16"/>
      <c r="H34" s="18">
        <v>150</v>
      </c>
      <c r="I34" s="18">
        <v>150</v>
      </c>
      <c r="J34" s="19">
        <v>150</v>
      </c>
    </row>
    <row r="35" spans="1:10" ht="15" customHeight="1" x14ac:dyDescent="0.25">
      <c r="A35" s="16">
        <v>41</v>
      </c>
      <c r="B35" s="16">
        <v>3111</v>
      </c>
      <c r="C35" s="16">
        <v>5169</v>
      </c>
      <c r="D35" s="17" t="s">
        <v>27</v>
      </c>
      <c r="E35" s="16">
        <v>571</v>
      </c>
      <c r="F35" s="17" t="s">
        <v>467</v>
      </c>
      <c r="G35" s="16"/>
      <c r="H35" s="18">
        <v>0</v>
      </c>
      <c r="I35" s="18">
        <v>0</v>
      </c>
      <c r="J35" s="19">
        <v>3000</v>
      </c>
    </row>
    <row r="36" spans="1:10" ht="15" customHeight="1" x14ac:dyDescent="0.25">
      <c r="A36" s="16">
        <v>41</v>
      </c>
      <c r="B36" s="16">
        <v>3111</v>
      </c>
      <c r="C36" s="16">
        <v>5169</v>
      </c>
      <c r="D36" s="17" t="s">
        <v>27</v>
      </c>
      <c r="E36" s="16">
        <v>1002</v>
      </c>
      <c r="F36" s="17" t="s">
        <v>132</v>
      </c>
      <c r="G36" s="16"/>
      <c r="H36" s="18">
        <v>200</v>
      </c>
      <c r="I36" s="18">
        <v>200</v>
      </c>
      <c r="J36" s="19">
        <v>0</v>
      </c>
    </row>
    <row r="37" spans="1:10" ht="15" customHeight="1" x14ac:dyDescent="0.25">
      <c r="A37" s="16">
        <v>41</v>
      </c>
      <c r="B37" s="16">
        <v>3111</v>
      </c>
      <c r="C37" s="16">
        <v>5169</v>
      </c>
      <c r="D37" s="17" t="s">
        <v>27</v>
      </c>
      <c r="E37" s="16">
        <v>140124</v>
      </c>
      <c r="F37" s="17"/>
      <c r="G37" s="16"/>
      <c r="H37" s="18">
        <v>0</v>
      </c>
      <c r="I37" s="18">
        <v>110</v>
      </c>
      <c r="J37" s="19">
        <v>0</v>
      </c>
    </row>
    <row r="38" spans="1:10" ht="15" customHeight="1" x14ac:dyDescent="0.25">
      <c r="A38" s="16">
        <v>41</v>
      </c>
      <c r="B38" s="16">
        <v>3113</v>
      </c>
      <c r="C38" s="16">
        <v>5137</v>
      </c>
      <c r="D38" s="17" t="s">
        <v>18</v>
      </c>
      <c r="E38" s="16">
        <v>14056</v>
      </c>
      <c r="F38" s="17" t="s">
        <v>493</v>
      </c>
      <c r="G38" s="16"/>
      <c r="H38" s="18">
        <v>0</v>
      </c>
      <c r="I38" s="18">
        <v>635</v>
      </c>
      <c r="J38" s="19">
        <v>0</v>
      </c>
    </row>
    <row r="39" spans="1:10" ht="15" customHeight="1" x14ac:dyDescent="0.25">
      <c r="A39" s="16">
        <v>41</v>
      </c>
      <c r="B39" s="16">
        <v>3113</v>
      </c>
      <c r="C39" s="16">
        <v>5169</v>
      </c>
      <c r="D39" s="17" t="s">
        <v>27</v>
      </c>
      <c r="E39" s="16">
        <v>553211</v>
      </c>
      <c r="F39" s="17" t="s">
        <v>489</v>
      </c>
      <c r="G39" s="16"/>
      <c r="H39" s="18">
        <v>0</v>
      </c>
      <c r="I39" s="18">
        <v>0</v>
      </c>
      <c r="J39" s="19">
        <v>1000</v>
      </c>
    </row>
    <row r="40" spans="1:10" ht="15" customHeight="1" x14ac:dyDescent="0.25">
      <c r="A40" s="16">
        <v>41</v>
      </c>
      <c r="B40" s="16">
        <v>3141</v>
      </c>
      <c r="C40" s="16">
        <v>5171</v>
      </c>
      <c r="D40" s="17" t="s">
        <v>14</v>
      </c>
      <c r="E40" s="16">
        <v>1406</v>
      </c>
      <c r="F40" s="17" t="s">
        <v>67</v>
      </c>
      <c r="G40" s="16"/>
      <c r="H40" s="18">
        <v>0</v>
      </c>
      <c r="I40" s="18">
        <v>301.60000000000002</v>
      </c>
      <c r="J40" s="19">
        <v>0</v>
      </c>
    </row>
    <row r="41" spans="1:10" ht="15" customHeight="1" x14ac:dyDescent="0.25">
      <c r="A41" s="16">
        <v>41</v>
      </c>
      <c r="B41" s="16">
        <v>3141</v>
      </c>
      <c r="C41" s="16">
        <v>5171</v>
      </c>
      <c r="D41" s="17" t="s">
        <v>14</v>
      </c>
      <c r="E41" s="16">
        <v>1406</v>
      </c>
      <c r="F41" s="17" t="s">
        <v>67</v>
      </c>
      <c r="G41" s="16">
        <v>15016</v>
      </c>
      <c r="H41" s="18">
        <v>0</v>
      </c>
      <c r="I41" s="18">
        <v>248.4</v>
      </c>
      <c r="J41" s="19">
        <v>0</v>
      </c>
    </row>
    <row r="42" spans="1:10" ht="15" customHeight="1" x14ac:dyDescent="0.25">
      <c r="A42" s="16">
        <v>41</v>
      </c>
      <c r="B42" s="16">
        <v>3315</v>
      </c>
      <c r="C42" s="16">
        <v>5169</v>
      </c>
      <c r="D42" s="17" t="s">
        <v>27</v>
      </c>
      <c r="E42" s="16">
        <v>583</v>
      </c>
      <c r="F42" s="17" t="s">
        <v>490</v>
      </c>
      <c r="G42" s="16"/>
      <c r="H42" s="18">
        <v>200</v>
      </c>
      <c r="I42" s="18">
        <v>200</v>
      </c>
      <c r="J42" s="19">
        <v>3000</v>
      </c>
    </row>
    <row r="43" spans="1:10" ht="15" customHeight="1" x14ac:dyDescent="0.25">
      <c r="A43" s="16">
        <v>41</v>
      </c>
      <c r="B43" s="16">
        <v>3315</v>
      </c>
      <c r="C43" s="16">
        <v>5169</v>
      </c>
      <c r="D43" s="17" t="s">
        <v>27</v>
      </c>
      <c r="E43" s="16">
        <v>160124</v>
      </c>
      <c r="F43" s="17" t="s">
        <v>458</v>
      </c>
      <c r="G43" s="16"/>
      <c r="H43" s="18">
        <v>0</v>
      </c>
      <c r="I43" s="18">
        <v>500</v>
      </c>
      <c r="J43" s="19">
        <v>2000</v>
      </c>
    </row>
    <row r="44" spans="1:10" ht="15" customHeight="1" x14ac:dyDescent="0.25">
      <c r="A44" s="16">
        <v>41</v>
      </c>
      <c r="B44" s="16">
        <v>3322</v>
      </c>
      <c r="C44" s="16">
        <v>5169</v>
      </c>
      <c r="D44" s="17" t="s">
        <v>27</v>
      </c>
      <c r="E44" s="16">
        <v>531</v>
      </c>
      <c r="F44" s="17" t="s">
        <v>494</v>
      </c>
      <c r="G44" s="16"/>
      <c r="H44" s="18">
        <v>1000</v>
      </c>
      <c r="I44" s="18">
        <v>1000</v>
      </c>
      <c r="J44" s="19">
        <v>0</v>
      </c>
    </row>
    <row r="45" spans="1:10" ht="15" customHeight="1" x14ac:dyDescent="0.25">
      <c r="A45" s="16">
        <v>41</v>
      </c>
      <c r="B45" s="16">
        <v>3326</v>
      </c>
      <c r="C45" s="16">
        <v>5171</v>
      </c>
      <c r="D45" s="17" t="s">
        <v>14</v>
      </c>
      <c r="E45" s="16">
        <v>552</v>
      </c>
      <c r="F45" s="17" t="s">
        <v>134</v>
      </c>
      <c r="G45" s="16"/>
      <c r="H45" s="18">
        <v>0</v>
      </c>
      <c r="I45" s="18">
        <v>433</v>
      </c>
      <c r="J45" s="19">
        <v>0</v>
      </c>
    </row>
    <row r="46" spans="1:10" ht="15" customHeight="1" x14ac:dyDescent="0.25">
      <c r="A46" s="16">
        <v>41</v>
      </c>
      <c r="B46" s="16">
        <v>3613</v>
      </c>
      <c r="C46" s="16">
        <v>5137</v>
      </c>
      <c r="D46" s="17" t="s">
        <v>18</v>
      </c>
      <c r="E46" s="16">
        <v>515</v>
      </c>
      <c r="F46" s="17" t="s">
        <v>135</v>
      </c>
      <c r="G46" s="16"/>
      <c r="H46" s="18">
        <v>0</v>
      </c>
      <c r="I46" s="18">
        <v>2371.6</v>
      </c>
      <c r="J46" s="19">
        <v>0</v>
      </c>
    </row>
    <row r="47" spans="1:10" ht="15" customHeight="1" x14ac:dyDescent="0.25">
      <c r="A47" s="16">
        <v>41</v>
      </c>
      <c r="B47" s="16">
        <v>3613</v>
      </c>
      <c r="C47" s="16">
        <v>5139</v>
      </c>
      <c r="D47" s="17" t="s">
        <v>12</v>
      </c>
      <c r="E47" s="16">
        <v>515</v>
      </c>
      <c r="F47" s="17" t="s">
        <v>135</v>
      </c>
      <c r="G47" s="16"/>
      <c r="H47" s="18">
        <v>0</v>
      </c>
      <c r="I47" s="18">
        <v>44.9</v>
      </c>
      <c r="J47" s="19">
        <v>0</v>
      </c>
    </row>
    <row r="48" spans="1:10" ht="15" customHeight="1" x14ac:dyDescent="0.25">
      <c r="A48" s="16">
        <v>41</v>
      </c>
      <c r="B48" s="16">
        <v>3613</v>
      </c>
      <c r="C48" s="16">
        <v>5169</v>
      </c>
      <c r="D48" s="17" t="s">
        <v>27</v>
      </c>
      <c r="E48" s="16">
        <v>515</v>
      </c>
      <c r="F48" s="17" t="s">
        <v>135</v>
      </c>
      <c r="G48" s="16"/>
      <c r="H48" s="18">
        <v>0</v>
      </c>
      <c r="I48" s="18">
        <v>83.5</v>
      </c>
      <c r="J48" s="19">
        <v>0</v>
      </c>
    </row>
    <row r="49" spans="1:10" ht="15" customHeight="1" x14ac:dyDescent="0.25">
      <c r="A49" s="16">
        <v>41</v>
      </c>
      <c r="B49" s="16">
        <v>3613</v>
      </c>
      <c r="C49" s="16">
        <v>5169</v>
      </c>
      <c r="D49" s="17" t="s">
        <v>27</v>
      </c>
      <c r="E49" s="16">
        <v>570</v>
      </c>
      <c r="F49" s="17" t="s">
        <v>495</v>
      </c>
      <c r="G49" s="16"/>
      <c r="H49" s="18">
        <v>0</v>
      </c>
      <c r="I49" s="18">
        <v>200</v>
      </c>
      <c r="J49" s="19">
        <v>0</v>
      </c>
    </row>
    <row r="50" spans="1:10" ht="15" customHeight="1" x14ac:dyDescent="0.25">
      <c r="A50" s="16">
        <v>41</v>
      </c>
      <c r="B50" s="16">
        <v>3632</v>
      </c>
      <c r="C50" s="16">
        <v>5169</v>
      </c>
      <c r="D50" s="17" t="s">
        <v>27</v>
      </c>
      <c r="E50" s="16">
        <v>39922</v>
      </c>
      <c r="F50" s="17" t="s">
        <v>466</v>
      </c>
      <c r="G50" s="16"/>
      <c r="H50" s="18">
        <v>0</v>
      </c>
      <c r="I50" s="18">
        <v>0</v>
      </c>
      <c r="J50" s="19">
        <v>1000</v>
      </c>
    </row>
    <row r="51" spans="1:10" ht="15" customHeight="1" x14ac:dyDescent="0.25">
      <c r="A51" s="16">
        <v>41</v>
      </c>
      <c r="B51" s="16">
        <v>3639</v>
      </c>
      <c r="C51" s="16">
        <v>5169</v>
      </c>
      <c r="D51" s="17" t="s">
        <v>27</v>
      </c>
      <c r="E51" s="16"/>
      <c r="F51" s="17" t="s">
        <v>470</v>
      </c>
      <c r="G51" s="16"/>
      <c r="H51" s="18">
        <v>0</v>
      </c>
      <c r="I51" s="18">
        <v>0</v>
      </c>
      <c r="J51" s="19">
        <v>1000</v>
      </c>
    </row>
    <row r="52" spans="1:10" ht="15" customHeight="1" x14ac:dyDescent="0.25">
      <c r="A52" s="16">
        <v>41</v>
      </c>
      <c r="B52" s="16">
        <v>3639</v>
      </c>
      <c r="C52" s="16">
        <v>5169</v>
      </c>
      <c r="D52" s="17" t="s">
        <v>27</v>
      </c>
      <c r="E52" s="16">
        <v>3727</v>
      </c>
      <c r="F52" s="17" t="s">
        <v>465</v>
      </c>
      <c r="G52" s="16"/>
      <c r="H52" s="18">
        <v>0</v>
      </c>
      <c r="I52" s="18">
        <v>0</v>
      </c>
      <c r="J52" s="19">
        <v>500</v>
      </c>
    </row>
    <row r="53" spans="1:10" ht="15" customHeight="1" x14ac:dyDescent="0.25">
      <c r="A53" s="16">
        <v>41</v>
      </c>
      <c r="B53" s="16">
        <v>3639</v>
      </c>
      <c r="C53" s="16">
        <v>5169</v>
      </c>
      <c r="D53" s="17" t="s">
        <v>27</v>
      </c>
      <c r="E53" s="16">
        <v>52724</v>
      </c>
      <c r="F53" s="17"/>
      <c r="G53" s="16"/>
      <c r="H53" s="18">
        <v>0</v>
      </c>
      <c r="I53" s="18">
        <v>200</v>
      </c>
      <c r="J53" s="19">
        <v>0</v>
      </c>
    </row>
    <row r="54" spans="1:10" ht="15" customHeight="1" x14ac:dyDescent="0.25">
      <c r="A54" s="16">
        <v>41</v>
      </c>
      <c r="B54" s="16">
        <v>3799</v>
      </c>
      <c r="C54" s="16">
        <v>5169</v>
      </c>
      <c r="D54" s="17" t="s">
        <v>27</v>
      </c>
      <c r="E54" s="16">
        <v>58124</v>
      </c>
      <c r="F54" s="17" t="s">
        <v>136</v>
      </c>
      <c r="G54" s="16"/>
      <c r="H54" s="18">
        <v>600</v>
      </c>
      <c r="I54" s="18">
        <v>600</v>
      </c>
      <c r="J54" s="19">
        <v>3000</v>
      </c>
    </row>
    <row r="55" spans="1:10" ht="15" customHeight="1" x14ac:dyDescent="0.25">
      <c r="A55" s="16">
        <v>41</v>
      </c>
      <c r="B55" s="16">
        <v>4339</v>
      </c>
      <c r="C55" s="16">
        <v>5169</v>
      </c>
      <c r="D55" s="17" t="s">
        <v>27</v>
      </c>
      <c r="E55" s="16">
        <v>1002</v>
      </c>
      <c r="F55" s="17" t="s">
        <v>471</v>
      </c>
      <c r="G55" s="16"/>
      <c r="H55" s="18">
        <v>0</v>
      </c>
      <c r="I55" s="18">
        <v>0</v>
      </c>
      <c r="J55" s="19">
        <v>1000</v>
      </c>
    </row>
    <row r="56" spans="1:10" ht="15" customHeight="1" x14ac:dyDescent="0.25">
      <c r="A56" s="16">
        <v>41</v>
      </c>
      <c r="B56" s="16">
        <v>6171</v>
      </c>
      <c r="C56" s="16">
        <v>5137</v>
      </c>
      <c r="D56" s="17" t="s">
        <v>18</v>
      </c>
      <c r="E56" s="16">
        <v>517</v>
      </c>
      <c r="F56" s="17" t="s">
        <v>137</v>
      </c>
      <c r="G56" s="16"/>
      <c r="H56" s="18">
        <v>0</v>
      </c>
      <c r="I56" s="18">
        <v>52.9</v>
      </c>
      <c r="J56" s="19">
        <v>0</v>
      </c>
    </row>
    <row r="57" spans="1:10" ht="15" customHeight="1" x14ac:dyDescent="0.25">
      <c r="A57" s="16">
        <v>41</v>
      </c>
      <c r="B57" s="16">
        <v>6171</v>
      </c>
      <c r="C57" s="16">
        <v>5154</v>
      </c>
      <c r="D57" s="17" t="s">
        <v>21</v>
      </c>
      <c r="E57" s="16">
        <v>517</v>
      </c>
      <c r="F57" s="17" t="s">
        <v>137</v>
      </c>
      <c r="G57" s="16"/>
      <c r="H57" s="18">
        <v>0</v>
      </c>
      <c r="I57" s="18">
        <v>4.3</v>
      </c>
      <c r="J57" s="19">
        <v>0</v>
      </c>
    </row>
    <row r="58" spans="1:10" ht="15" customHeight="1" x14ac:dyDescent="0.25">
      <c r="A58" s="16">
        <v>41</v>
      </c>
      <c r="B58" s="16">
        <v>6171</v>
      </c>
      <c r="C58" s="16">
        <v>5169</v>
      </c>
      <c r="D58" s="17" t="s">
        <v>27</v>
      </c>
      <c r="E58" s="16">
        <v>514</v>
      </c>
      <c r="F58" s="17" t="s">
        <v>138</v>
      </c>
      <c r="G58" s="16"/>
      <c r="H58" s="18">
        <v>250</v>
      </c>
      <c r="I58" s="18">
        <v>250</v>
      </c>
      <c r="J58" s="19">
        <v>250</v>
      </c>
    </row>
    <row r="59" spans="1:10" ht="15" customHeight="1" x14ac:dyDescent="0.25">
      <c r="A59" s="16">
        <v>41</v>
      </c>
      <c r="B59" s="16">
        <v>6171</v>
      </c>
      <c r="C59" s="16">
        <v>5169</v>
      </c>
      <c r="D59" s="17" t="s">
        <v>27</v>
      </c>
      <c r="E59" s="16">
        <v>517</v>
      </c>
      <c r="F59" s="17" t="s">
        <v>137</v>
      </c>
      <c r="G59" s="16"/>
      <c r="H59" s="18">
        <v>200</v>
      </c>
      <c r="I59" s="18">
        <v>142.80000000000001</v>
      </c>
      <c r="J59" s="19">
        <v>300</v>
      </c>
    </row>
    <row r="60" spans="1:10" ht="15" customHeight="1" x14ac:dyDescent="0.25">
      <c r="A60" s="16">
        <v>41</v>
      </c>
      <c r="B60" s="16">
        <v>6171</v>
      </c>
      <c r="C60" s="16">
        <v>5169</v>
      </c>
      <c r="D60" s="17" t="s">
        <v>27</v>
      </c>
      <c r="E60" s="16">
        <v>520</v>
      </c>
      <c r="F60" s="17" t="s">
        <v>139</v>
      </c>
      <c r="G60" s="16"/>
      <c r="H60" s="18">
        <v>500</v>
      </c>
      <c r="I60" s="18">
        <v>500</v>
      </c>
      <c r="J60" s="19">
        <v>500</v>
      </c>
    </row>
    <row r="61" spans="1:10" ht="15" customHeight="1" x14ac:dyDescent="0.25">
      <c r="A61" s="16">
        <v>41</v>
      </c>
      <c r="B61" s="16">
        <v>6171</v>
      </c>
      <c r="C61" s="16">
        <v>5169</v>
      </c>
      <c r="D61" s="17" t="s">
        <v>27</v>
      </c>
      <c r="E61" s="16">
        <v>521</v>
      </c>
      <c r="F61" s="17" t="s">
        <v>140</v>
      </c>
      <c r="G61" s="16"/>
      <c r="H61" s="18">
        <v>500</v>
      </c>
      <c r="I61" s="18">
        <v>500</v>
      </c>
      <c r="J61" s="19">
        <v>500</v>
      </c>
    </row>
    <row r="62" spans="1:10" ht="15" customHeight="1" x14ac:dyDescent="0.25">
      <c r="A62" s="16">
        <v>41</v>
      </c>
      <c r="B62" s="16">
        <v>6171</v>
      </c>
      <c r="C62" s="16">
        <v>5169</v>
      </c>
      <c r="D62" s="17" t="s">
        <v>27</v>
      </c>
      <c r="E62" s="16">
        <v>1902</v>
      </c>
      <c r="F62" s="17" t="s">
        <v>141</v>
      </c>
      <c r="G62" s="16"/>
      <c r="H62" s="18">
        <v>100</v>
      </c>
      <c r="I62" s="18">
        <v>100</v>
      </c>
      <c r="J62" s="19">
        <v>0</v>
      </c>
    </row>
    <row r="63" spans="1:10" ht="15" customHeight="1" x14ac:dyDescent="0.25">
      <c r="A63" s="16">
        <v>41</v>
      </c>
      <c r="B63" s="16">
        <v>6171</v>
      </c>
      <c r="C63" s="16">
        <v>5169</v>
      </c>
      <c r="D63" s="17" t="s">
        <v>27</v>
      </c>
      <c r="E63" s="16">
        <v>5211</v>
      </c>
      <c r="F63" s="17" t="s">
        <v>142</v>
      </c>
      <c r="G63" s="16"/>
      <c r="H63" s="18">
        <v>3000</v>
      </c>
      <c r="I63" s="18">
        <v>3000</v>
      </c>
      <c r="J63" s="19">
        <v>1000</v>
      </c>
    </row>
    <row r="64" spans="1:10" ht="15" customHeight="1" x14ac:dyDescent="0.25">
      <c r="A64" s="16">
        <v>41</v>
      </c>
      <c r="B64" s="16">
        <v>6171</v>
      </c>
      <c r="C64" s="16">
        <v>5169</v>
      </c>
      <c r="D64" s="17" t="s">
        <v>27</v>
      </c>
      <c r="E64" s="16">
        <v>51721</v>
      </c>
      <c r="F64" s="17" t="s">
        <v>143</v>
      </c>
      <c r="G64" s="16"/>
      <c r="H64" s="18">
        <v>300</v>
      </c>
      <c r="I64" s="18">
        <v>520</v>
      </c>
      <c r="J64" s="19">
        <v>200</v>
      </c>
    </row>
    <row r="65" spans="1:10" ht="15" customHeight="1" x14ac:dyDescent="0.25">
      <c r="A65" s="16">
        <v>41</v>
      </c>
      <c r="B65" s="16">
        <v>6171</v>
      </c>
      <c r="C65" s="16">
        <v>5169</v>
      </c>
      <c r="D65" s="17" t="s">
        <v>27</v>
      </c>
      <c r="E65" s="16">
        <v>160123</v>
      </c>
      <c r="F65" s="17" t="s">
        <v>144</v>
      </c>
      <c r="G65" s="16"/>
      <c r="H65" s="18">
        <v>0</v>
      </c>
      <c r="I65" s="18">
        <v>600</v>
      </c>
      <c r="J65" s="19">
        <v>0</v>
      </c>
    </row>
    <row r="66" spans="1:10" ht="15" customHeight="1" x14ac:dyDescent="0.25">
      <c r="A66" s="16">
        <v>41</v>
      </c>
      <c r="B66" s="16">
        <v>6320</v>
      </c>
      <c r="C66" s="16">
        <v>5163</v>
      </c>
      <c r="D66" s="17" t="s">
        <v>24</v>
      </c>
      <c r="E66" s="16"/>
      <c r="F66" s="17" t="s">
        <v>474</v>
      </c>
      <c r="G66" s="16"/>
      <c r="H66" s="18">
        <v>500</v>
      </c>
      <c r="I66" s="18">
        <v>500</v>
      </c>
      <c r="J66" s="19">
        <v>500</v>
      </c>
    </row>
    <row r="67" spans="1:10" ht="15" customHeight="1" x14ac:dyDescent="0.25">
      <c r="A67"/>
      <c r="B67"/>
      <c r="C67"/>
      <c r="D67"/>
      <c r="E67"/>
      <c r="F67"/>
      <c r="G67"/>
      <c r="H67"/>
      <c r="I67"/>
      <c r="J67"/>
    </row>
    <row r="68" spans="1:10" ht="15" customHeight="1" x14ac:dyDescent="0.25">
      <c r="A68" s="4" t="s">
        <v>377</v>
      </c>
      <c r="B68" s="4"/>
      <c r="C68" s="4"/>
      <c r="D68" s="5"/>
      <c r="E68" s="4"/>
      <c r="F68" s="5"/>
      <c r="G68" s="4"/>
      <c r="H68" s="10">
        <f>SUM(H28:H67)</f>
        <v>7700</v>
      </c>
      <c r="I68" s="10">
        <f>SUM(I28:I67)</f>
        <v>15731.999999999998</v>
      </c>
      <c r="J68" s="11">
        <f>SUM(J28:J67)</f>
        <v>19500</v>
      </c>
    </row>
    <row r="69" spans="1:10" ht="15" customHeight="1" x14ac:dyDescent="0.25">
      <c r="A69"/>
      <c r="B69"/>
      <c r="C69"/>
      <c r="D69"/>
      <c r="E69"/>
      <c r="F69"/>
      <c r="G69"/>
      <c r="H69"/>
      <c r="I69"/>
      <c r="J69"/>
    </row>
    <row r="70" spans="1:10" ht="15" customHeight="1" x14ac:dyDescent="0.25">
      <c r="A70" s="16">
        <v>41</v>
      </c>
      <c r="B70" s="16">
        <v>2212</v>
      </c>
      <c r="C70" s="16">
        <v>6121</v>
      </c>
      <c r="D70" s="17" t="s">
        <v>145</v>
      </c>
      <c r="E70" s="16">
        <v>521212</v>
      </c>
      <c r="F70" s="17" t="s">
        <v>146</v>
      </c>
      <c r="G70" s="16"/>
      <c r="H70" s="18">
        <v>150</v>
      </c>
      <c r="I70" s="18">
        <v>300</v>
      </c>
      <c r="J70" s="19">
        <v>0</v>
      </c>
    </row>
    <row r="71" spans="1:10" ht="15" customHeight="1" x14ac:dyDescent="0.25">
      <c r="A71" s="16">
        <v>41</v>
      </c>
      <c r="B71" s="16">
        <v>2212</v>
      </c>
      <c r="C71" s="16">
        <v>6121</v>
      </c>
      <c r="D71" s="17" t="s">
        <v>145</v>
      </c>
      <c r="E71" s="16">
        <v>574201</v>
      </c>
      <c r="F71" s="17" t="s">
        <v>147</v>
      </c>
      <c r="G71" s="16"/>
      <c r="H71" s="18">
        <v>0</v>
      </c>
      <c r="I71" s="18">
        <v>6000</v>
      </c>
      <c r="J71" s="19">
        <v>0</v>
      </c>
    </row>
    <row r="72" spans="1:10" ht="15" customHeight="1" x14ac:dyDescent="0.25">
      <c r="A72" s="16">
        <v>41</v>
      </c>
      <c r="B72" s="16">
        <v>2219</v>
      </c>
      <c r="C72" s="16">
        <v>6121</v>
      </c>
      <c r="D72" s="17" t="s">
        <v>145</v>
      </c>
      <c r="E72" s="16">
        <v>505</v>
      </c>
      <c r="F72" s="17" t="s">
        <v>148</v>
      </c>
      <c r="G72" s="16"/>
      <c r="H72" s="18">
        <v>300</v>
      </c>
      <c r="I72" s="18">
        <v>300</v>
      </c>
      <c r="J72" s="19">
        <v>0</v>
      </c>
    </row>
    <row r="73" spans="1:10" ht="15" customHeight="1" x14ac:dyDescent="0.25">
      <c r="A73" s="16">
        <v>41</v>
      </c>
      <c r="B73" s="16">
        <v>2219</v>
      </c>
      <c r="C73" s="16">
        <v>6121</v>
      </c>
      <c r="D73" s="17" t="s">
        <v>145</v>
      </c>
      <c r="E73" s="16">
        <v>506</v>
      </c>
      <c r="F73" s="17" t="s">
        <v>149</v>
      </c>
      <c r="G73" s="16"/>
      <c r="H73" s="18">
        <v>200</v>
      </c>
      <c r="I73" s="18">
        <v>200</v>
      </c>
      <c r="J73" s="19">
        <v>0</v>
      </c>
    </row>
    <row r="74" spans="1:10" ht="15" customHeight="1" x14ac:dyDescent="0.25">
      <c r="A74" s="16">
        <v>41</v>
      </c>
      <c r="B74" s="16">
        <v>2219</v>
      </c>
      <c r="C74" s="16">
        <v>6121</v>
      </c>
      <c r="D74" s="17" t="s">
        <v>145</v>
      </c>
      <c r="E74" s="16">
        <v>563</v>
      </c>
      <c r="F74" s="17" t="s">
        <v>150</v>
      </c>
      <c r="G74" s="16"/>
      <c r="H74" s="18">
        <v>0</v>
      </c>
      <c r="I74" s="18">
        <v>1450</v>
      </c>
      <c r="J74" s="19">
        <v>0</v>
      </c>
    </row>
    <row r="75" spans="1:10" ht="15" customHeight="1" x14ac:dyDescent="0.25">
      <c r="A75" s="16">
        <v>41</v>
      </c>
      <c r="B75" s="16">
        <v>2219</v>
      </c>
      <c r="C75" s="16">
        <v>6121</v>
      </c>
      <c r="D75" s="17" t="s">
        <v>145</v>
      </c>
      <c r="E75" s="16">
        <v>578</v>
      </c>
      <c r="F75" s="17" t="s">
        <v>151</v>
      </c>
      <c r="G75" s="16"/>
      <c r="H75" s="18">
        <v>0</v>
      </c>
      <c r="I75" s="18">
        <v>2643</v>
      </c>
      <c r="J75" s="19">
        <v>0</v>
      </c>
    </row>
    <row r="76" spans="1:10" ht="15" customHeight="1" x14ac:dyDescent="0.25">
      <c r="A76" s="16">
        <v>41</v>
      </c>
      <c r="B76" s="16">
        <v>3111</v>
      </c>
      <c r="C76" s="16">
        <v>6121</v>
      </c>
      <c r="D76" s="17" t="s">
        <v>145</v>
      </c>
      <c r="E76" s="16">
        <v>571</v>
      </c>
      <c r="F76" s="17" t="s">
        <v>462</v>
      </c>
      <c r="G76" s="16"/>
      <c r="H76" s="18">
        <v>15000</v>
      </c>
      <c r="I76" s="18">
        <v>51653.8</v>
      </c>
      <c r="J76" s="19">
        <v>77000</v>
      </c>
    </row>
    <row r="77" spans="1:10" ht="15" customHeight="1" x14ac:dyDescent="0.25">
      <c r="A77" s="16">
        <v>41</v>
      </c>
      <c r="B77" s="16">
        <v>3111</v>
      </c>
      <c r="C77" s="16">
        <v>6121</v>
      </c>
      <c r="D77" s="17" t="s">
        <v>145</v>
      </c>
      <c r="E77" s="16">
        <v>571</v>
      </c>
      <c r="F77" s="17" t="s">
        <v>463</v>
      </c>
      <c r="G77" s="16">
        <v>17518</v>
      </c>
      <c r="H77" s="18">
        <v>0</v>
      </c>
      <c r="I77" s="18">
        <v>1906.8</v>
      </c>
      <c r="J77" s="19">
        <v>0</v>
      </c>
    </row>
    <row r="78" spans="1:10" ht="15" customHeight="1" x14ac:dyDescent="0.25">
      <c r="A78" s="16">
        <v>41</v>
      </c>
      <c r="B78" s="16">
        <v>3111</v>
      </c>
      <c r="C78" s="16">
        <v>6121</v>
      </c>
      <c r="D78" s="17" t="s">
        <v>145</v>
      </c>
      <c r="E78" s="16">
        <v>571</v>
      </c>
      <c r="F78" s="17" t="s">
        <v>463</v>
      </c>
      <c r="G78" s="16">
        <v>17519</v>
      </c>
      <c r="H78" s="18">
        <v>0</v>
      </c>
      <c r="I78" s="18">
        <v>6673.7</v>
      </c>
      <c r="J78" s="19">
        <v>0</v>
      </c>
    </row>
    <row r="79" spans="1:10" ht="15" customHeight="1" x14ac:dyDescent="0.25">
      <c r="A79" s="16">
        <v>41</v>
      </c>
      <c r="B79" s="16">
        <v>3111</v>
      </c>
      <c r="C79" s="16">
        <v>6121</v>
      </c>
      <c r="D79" s="17" t="s">
        <v>145</v>
      </c>
      <c r="E79" s="16">
        <v>5711</v>
      </c>
      <c r="F79" s="17"/>
      <c r="G79" s="16"/>
      <c r="H79" s="18">
        <v>0</v>
      </c>
      <c r="I79" s="18">
        <v>26.6</v>
      </c>
      <c r="J79" s="19">
        <v>0</v>
      </c>
    </row>
    <row r="80" spans="1:10" ht="15" customHeight="1" x14ac:dyDescent="0.25">
      <c r="A80" s="16">
        <v>41</v>
      </c>
      <c r="B80" s="16">
        <v>3111</v>
      </c>
      <c r="C80" s="16">
        <v>6121</v>
      </c>
      <c r="D80" s="17" t="s">
        <v>145</v>
      </c>
      <c r="E80" s="16">
        <v>5711</v>
      </c>
      <c r="F80" s="17"/>
      <c r="G80" s="16">
        <v>17084</v>
      </c>
      <c r="H80" s="18">
        <v>0</v>
      </c>
      <c r="I80" s="18">
        <v>53.2</v>
      </c>
      <c r="J80" s="19">
        <v>0</v>
      </c>
    </row>
    <row r="81" spans="1:10" ht="15" customHeight="1" x14ac:dyDescent="0.25">
      <c r="A81" s="16">
        <v>41</v>
      </c>
      <c r="B81" s="16">
        <v>3111</v>
      </c>
      <c r="C81" s="16">
        <v>6121</v>
      </c>
      <c r="D81" s="17" t="s">
        <v>145</v>
      </c>
      <c r="E81" s="16">
        <v>5711</v>
      </c>
      <c r="F81" s="17"/>
      <c r="G81" s="16">
        <v>17085</v>
      </c>
      <c r="H81" s="18">
        <v>0</v>
      </c>
      <c r="I81" s="18">
        <v>185.9</v>
      </c>
      <c r="J81" s="19">
        <v>0</v>
      </c>
    </row>
    <row r="82" spans="1:10" ht="15" customHeight="1" x14ac:dyDescent="0.25">
      <c r="A82" s="16">
        <v>41</v>
      </c>
      <c r="B82" s="16">
        <v>3111</v>
      </c>
      <c r="C82" s="16">
        <v>6122</v>
      </c>
      <c r="D82" s="17" t="s">
        <v>152</v>
      </c>
      <c r="E82" s="16">
        <v>571</v>
      </c>
      <c r="F82" s="17" t="s">
        <v>461</v>
      </c>
      <c r="G82" s="16"/>
      <c r="H82" s="18">
        <v>0</v>
      </c>
      <c r="I82" s="18">
        <v>0</v>
      </c>
      <c r="J82" s="19">
        <v>5000</v>
      </c>
    </row>
    <row r="83" spans="1:10" ht="15" customHeight="1" x14ac:dyDescent="0.25">
      <c r="A83" s="16">
        <v>41</v>
      </c>
      <c r="B83" s="16">
        <v>3113</v>
      </c>
      <c r="C83" s="16">
        <v>6121</v>
      </c>
      <c r="D83" s="17" t="s">
        <v>145</v>
      </c>
      <c r="E83" s="16">
        <v>14053</v>
      </c>
      <c r="F83" s="17" t="s">
        <v>153</v>
      </c>
      <c r="G83" s="16"/>
      <c r="H83" s="18">
        <v>0</v>
      </c>
      <c r="I83" s="18">
        <v>3500</v>
      </c>
      <c r="J83" s="19">
        <v>0</v>
      </c>
    </row>
    <row r="84" spans="1:10" ht="15" customHeight="1" x14ac:dyDescent="0.25">
      <c r="A84" s="16">
        <v>41</v>
      </c>
      <c r="B84" s="16">
        <v>3113</v>
      </c>
      <c r="C84" s="16">
        <v>6121</v>
      </c>
      <c r="D84" s="17" t="s">
        <v>145</v>
      </c>
      <c r="E84" s="16">
        <v>14056</v>
      </c>
      <c r="F84" s="17" t="s">
        <v>459</v>
      </c>
      <c r="G84" s="16"/>
      <c r="H84" s="18">
        <v>0</v>
      </c>
      <c r="I84" s="18">
        <v>4165</v>
      </c>
      <c r="J84" s="19">
        <v>0</v>
      </c>
    </row>
    <row r="85" spans="1:10" ht="15" customHeight="1" x14ac:dyDescent="0.25">
      <c r="A85" s="16">
        <v>41</v>
      </c>
      <c r="B85" s="16">
        <v>3113</v>
      </c>
      <c r="C85" s="16">
        <v>6121</v>
      </c>
      <c r="D85" s="17" t="s">
        <v>145</v>
      </c>
      <c r="E85" s="16">
        <v>55321</v>
      </c>
      <c r="F85" s="17" t="s">
        <v>154</v>
      </c>
      <c r="G85" s="16"/>
      <c r="H85" s="18">
        <v>45500</v>
      </c>
      <c r="I85" s="18">
        <v>44801.2</v>
      </c>
      <c r="J85" s="19">
        <v>0</v>
      </c>
    </row>
    <row r="86" spans="1:10" ht="15" customHeight="1" x14ac:dyDescent="0.25">
      <c r="A86" s="16">
        <v>41</v>
      </c>
      <c r="B86" s="16">
        <v>3113</v>
      </c>
      <c r="C86" s="16">
        <v>6121</v>
      </c>
      <c r="D86" s="17" t="s">
        <v>145</v>
      </c>
      <c r="E86" s="16">
        <v>140624</v>
      </c>
      <c r="F86" s="17" t="s">
        <v>460</v>
      </c>
      <c r="G86" s="16"/>
      <c r="H86" s="18">
        <v>0</v>
      </c>
      <c r="I86" s="18">
        <v>61</v>
      </c>
      <c r="J86" s="19">
        <v>0</v>
      </c>
    </row>
    <row r="87" spans="1:10" ht="15" customHeight="1" x14ac:dyDescent="0.25">
      <c r="A87" s="16">
        <v>41</v>
      </c>
      <c r="B87" s="16">
        <v>3113</v>
      </c>
      <c r="C87" s="16">
        <v>6121</v>
      </c>
      <c r="D87" s="17" t="s">
        <v>145</v>
      </c>
      <c r="E87" s="16">
        <v>553211</v>
      </c>
      <c r="F87" s="17" t="s">
        <v>133</v>
      </c>
      <c r="G87" s="16"/>
      <c r="H87" s="18">
        <v>0</v>
      </c>
      <c r="I87" s="18">
        <v>139.80000000000001</v>
      </c>
      <c r="J87" s="19">
        <v>0</v>
      </c>
    </row>
    <row r="88" spans="1:10" ht="15" customHeight="1" x14ac:dyDescent="0.25">
      <c r="A88" s="16">
        <v>41</v>
      </c>
      <c r="B88" s="16">
        <v>3113</v>
      </c>
      <c r="C88" s="16">
        <v>6121</v>
      </c>
      <c r="D88" s="17" t="s">
        <v>145</v>
      </c>
      <c r="E88" s="16">
        <v>553211</v>
      </c>
      <c r="F88" s="17" t="s">
        <v>133</v>
      </c>
      <c r="G88" s="16">
        <v>17084</v>
      </c>
      <c r="H88" s="18">
        <v>0</v>
      </c>
      <c r="I88" s="18">
        <v>139.80000000000001</v>
      </c>
      <c r="J88" s="19">
        <v>0</v>
      </c>
    </row>
    <row r="89" spans="1:10" ht="15" customHeight="1" x14ac:dyDescent="0.25">
      <c r="A89" s="16">
        <v>41</v>
      </c>
      <c r="B89" s="16">
        <v>3113</v>
      </c>
      <c r="C89" s="16">
        <v>6121</v>
      </c>
      <c r="D89" s="17" t="s">
        <v>145</v>
      </c>
      <c r="E89" s="16">
        <v>553211</v>
      </c>
      <c r="F89" s="17" t="s">
        <v>133</v>
      </c>
      <c r="G89" s="16">
        <v>17085</v>
      </c>
      <c r="H89" s="18">
        <v>0</v>
      </c>
      <c r="I89" s="18">
        <v>419.2</v>
      </c>
      <c r="J89" s="19">
        <v>0</v>
      </c>
    </row>
    <row r="90" spans="1:10" ht="15" customHeight="1" x14ac:dyDescent="0.25">
      <c r="A90" s="16">
        <v>41</v>
      </c>
      <c r="B90" s="16">
        <v>3141</v>
      </c>
      <c r="C90" s="16">
        <v>6121</v>
      </c>
      <c r="D90" s="17" t="s">
        <v>145</v>
      </c>
      <c r="E90" s="16">
        <v>1406</v>
      </c>
      <c r="F90" s="17" t="s">
        <v>67</v>
      </c>
      <c r="G90" s="16"/>
      <c r="H90" s="18">
        <v>0</v>
      </c>
      <c r="I90" s="18">
        <v>628.1</v>
      </c>
      <c r="J90" s="19">
        <v>0</v>
      </c>
    </row>
    <row r="91" spans="1:10" ht="15" customHeight="1" x14ac:dyDescent="0.25">
      <c r="A91" s="16">
        <v>41</v>
      </c>
      <c r="B91" s="16">
        <v>3141</v>
      </c>
      <c r="C91" s="16">
        <v>6121</v>
      </c>
      <c r="D91" s="17" t="s">
        <v>145</v>
      </c>
      <c r="E91" s="16">
        <v>1406</v>
      </c>
      <c r="F91" s="17" t="s">
        <v>67</v>
      </c>
      <c r="G91" s="16">
        <v>15501</v>
      </c>
      <c r="H91" s="18">
        <v>0</v>
      </c>
      <c r="I91" s="18">
        <v>628.1</v>
      </c>
      <c r="J91" s="19">
        <v>0</v>
      </c>
    </row>
    <row r="92" spans="1:10" ht="15" customHeight="1" x14ac:dyDescent="0.25">
      <c r="A92" s="16">
        <v>41</v>
      </c>
      <c r="B92" s="16">
        <v>3141</v>
      </c>
      <c r="C92" s="16">
        <v>6122</v>
      </c>
      <c r="D92" s="17" t="s">
        <v>152</v>
      </c>
      <c r="E92" s="16">
        <v>1406</v>
      </c>
      <c r="F92" s="17" t="s">
        <v>67</v>
      </c>
      <c r="G92" s="16"/>
      <c r="H92" s="18">
        <v>13000</v>
      </c>
      <c r="I92" s="18">
        <v>6795.3</v>
      </c>
      <c r="J92" s="19">
        <v>0</v>
      </c>
    </row>
    <row r="93" spans="1:10" ht="15" customHeight="1" x14ac:dyDescent="0.25">
      <c r="A93" s="16">
        <v>41</v>
      </c>
      <c r="B93" s="16">
        <v>3141</v>
      </c>
      <c r="C93" s="16">
        <v>6122</v>
      </c>
      <c r="D93" s="17" t="s">
        <v>152</v>
      </c>
      <c r="E93" s="16">
        <v>1406</v>
      </c>
      <c r="F93" s="17" t="s">
        <v>67</v>
      </c>
      <c r="G93" s="16">
        <v>15501</v>
      </c>
      <c r="H93" s="18">
        <v>0</v>
      </c>
      <c r="I93" s="18">
        <v>6248.5</v>
      </c>
      <c r="J93" s="19">
        <v>0</v>
      </c>
    </row>
    <row r="94" spans="1:10" ht="15" customHeight="1" x14ac:dyDescent="0.25">
      <c r="A94" s="16">
        <v>41</v>
      </c>
      <c r="B94" s="16">
        <v>3315</v>
      </c>
      <c r="C94" s="16">
        <v>6121</v>
      </c>
      <c r="D94" s="17" t="s">
        <v>145</v>
      </c>
      <c r="E94" s="16">
        <v>583</v>
      </c>
      <c r="F94" s="17" t="s">
        <v>475</v>
      </c>
      <c r="G94" s="16"/>
      <c r="H94" s="18">
        <v>0</v>
      </c>
      <c r="I94" s="18">
        <v>1241.9000000000001</v>
      </c>
      <c r="J94" s="19">
        <v>6000</v>
      </c>
    </row>
    <row r="95" spans="1:10" ht="15" customHeight="1" x14ac:dyDescent="0.25">
      <c r="A95" s="16">
        <v>41</v>
      </c>
      <c r="B95" s="16">
        <v>3315</v>
      </c>
      <c r="C95" s="16">
        <v>6121</v>
      </c>
      <c r="D95" s="17" t="s">
        <v>145</v>
      </c>
      <c r="E95" s="16">
        <v>160124</v>
      </c>
      <c r="F95" s="17" t="s">
        <v>458</v>
      </c>
      <c r="G95" s="16"/>
      <c r="H95" s="18">
        <v>0</v>
      </c>
      <c r="I95" s="18">
        <v>9500</v>
      </c>
      <c r="J95" s="19">
        <v>35000</v>
      </c>
    </row>
    <row r="96" spans="1:10" ht="15" customHeight="1" x14ac:dyDescent="0.25">
      <c r="A96" s="16">
        <v>41</v>
      </c>
      <c r="B96" s="16">
        <v>3315</v>
      </c>
      <c r="C96" s="16">
        <v>6122</v>
      </c>
      <c r="D96" s="17" t="s">
        <v>152</v>
      </c>
      <c r="E96" s="16">
        <v>583</v>
      </c>
      <c r="F96" s="17" t="s">
        <v>476</v>
      </c>
      <c r="G96" s="16"/>
      <c r="H96" s="18">
        <v>0</v>
      </c>
      <c r="I96" s="18">
        <v>0</v>
      </c>
      <c r="J96" s="19">
        <v>34000</v>
      </c>
    </row>
    <row r="97" spans="1:10" ht="15" customHeight="1" x14ac:dyDescent="0.25">
      <c r="A97" s="16">
        <v>41</v>
      </c>
      <c r="B97" s="16">
        <v>3412</v>
      </c>
      <c r="C97" s="16">
        <v>6121</v>
      </c>
      <c r="D97" s="17" t="s">
        <v>145</v>
      </c>
      <c r="E97" s="16">
        <v>536</v>
      </c>
      <c r="F97" s="17" t="s">
        <v>155</v>
      </c>
      <c r="G97" s="16"/>
      <c r="H97" s="18">
        <v>2500</v>
      </c>
      <c r="I97" s="18">
        <v>2500</v>
      </c>
      <c r="J97" s="19">
        <v>0</v>
      </c>
    </row>
    <row r="98" spans="1:10" ht="15" customHeight="1" x14ac:dyDescent="0.25">
      <c r="A98" s="16">
        <v>41</v>
      </c>
      <c r="B98" s="16">
        <v>3421</v>
      </c>
      <c r="C98" s="16">
        <v>6121</v>
      </c>
      <c r="D98" s="17" t="s">
        <v>145</v>
      </c>
      <c r="E98" s="16">
        <v>140324</v>
      </c>
      <c r="F98" s="17" t="s">
        <v>156</v>
      </c>
      <c r="G98" s="16"/>
      <c r="H98" s="18">
        <v>0</v>
      </c>
      <c r="I98" s="18">
        <v>200</v>
      </c>
      <c r="J98" s="19">
        <v>0</v>
      </c>
    </row>
    <row r="99" spans="1:10" ht="15" customHeight="1" x14ac:dyDescent="0.25">
      <c r="A99" s="16">
        <v>41</v>
      </c>
      <c r="B99" s="16">
        <v>3421</v>
      </c>
      <c r="C99" s="16">
        <v>6122</v>
      </c>
      <c r="D99" s="17" t="s">
        <v>152</v>
      </c>
      <c r="E99" s="16">
        <v>579</v>
      </c>
      <c r="F99" s="17" t="s">
        <v>157</v>
      </c>
      <c r="G99" s="16"/>
      <c r="H99" s="18">
        <v>500</v>
      </c>
      <c r="I99" s="18">
        <v>500</v>
      </c>
      <c r="J99" s="19">
        <v>0</v>
      </c>
    </row>
    <row r="100" spans="1:10" ht="15" customHeight="1" x14ac:dyDescent="0.25">
      <c r="A100" s="16">
        <v>41</v>
      </c>
      <c r="B100" s="16">
        <v>3613</v>
      </c>
      <c r="C100" s="16">
        <v>6121</v>
      </c>
      <c r="D100" s="17" t="s">
        <v>145</v>
      </c>
      <c r="E100" s="16">
        <v>515</v>
      </c>
      <c r="F100" s="17" t="s">
        <v>135</v>
      </c>
      <c r="G100" s="16"/>
      <c r="H100" s="18">
        <v>0</v>
      </c>
      <c r="I100" s="18">
        <v>6900</v>
      </c>
      <c r="J100" s="19">
        <v>0</v>
      </c>
    </row>
    <row r="101" spans="1:10" ht="15" customHeight="1" x14ac:dyDescent="0.25">
      <c r="A101" s="16">
        <v>41</v>
      </c>
      <c r="B101" s="16">
        <v>3613</v>
      </c>
      <c r="C101" s="16">
        <v>6121</v>
      </c>
      <c r="D101" s="17" t="s">
        <v>145</v>
      </c>
      <c r="E101" s="16">
        <v>565</v>
      </c>
      <c r="F101" s="17" t="s">
        <v>158</v>
      </c>
      <c r="G101" s="16"/>
      <c r="H101" s="18">
        <v>0</v>
      </c>
      <c r="I101" s="18">
        <v>12000</v>
      </c>
      <c r="J101" s="19">
        <v>0</v>
      </c>
    </row>
    <row r="102" spans="1:10" ht="15" customHeight="1" x14ac:dyDescent="0.25">
      <c r="A102" s="16">
        <v>41</v>
      </c>
      <c r="B102" s="16">
        <v>3613</v>
      </c>
      <c r="C102" s="16">
        <v>6121</v>
      </c>
      <c r="D102" s="17" t="s">
        <v>145</v>
      </c>
      <c r="E102" s="16">
        <v>521222</v>
      </c>
      <c r="F102" s="17" t="s">
        <v>159</v>
      </c>
      <c r="G102" s="16"/>
      <c r="H102" s="18">
        <v>0</v>
      </c>
      <c r="I102" s="18">
        <v>180</v>
      </c>
      <c r="J102" s="19">
        <v>0</v>
      </c>
    </row>
    <row r="103" spans="1:10" ht="15" customHeight="1" x14ac:dyDescent="0.25">
      <c r="A103" s="16">
        <v>41</v>
      </c>
      <c r="B103" s="16">
        <v>3632</v>
      </c>
      <c r="C103" s="16">
        <v>6121</v>
      </c>
      <c r="D103" s="17" t="s">
        <v>145</v>
      </c>
      <c r="E103" s="16"/>
      <c r="F103" s="17"/>
      <c r="G103" s="16"/>
      <c r="H103" s="18">
        <v>1000</v>
      </c>
      <c r="I103" s="18">
        <v>1000</v>
      </c>
      <c r="J103" s="19">
        <v>0</v>
      </c>
    </row>
    <row r="104" spans="1:10" ht="15" customHeight="1" x14ac:dyDescent="0.25">
      <c r="A104" s="16">
        <v>41</v>
      </c>
      <c r="B104" s="16">
        <v>3635</v>
      </c>
      <c r="C104" s="16">
        <v>6119</v>
      </c>
      <c r="D104" s="17" t="s">
        <v>160</v>
      </c>
      <c r="E104" s="16">
        <v>1903</v>
      </c>
      <c r="F104" s="17" t="s">
        <v>161</v>
      </c>
      <c r="G104" s="16"/>
      <c r="H104" s="18">
        <v>1500</v>
      </c>
      <c r="I104" s="18">
        <v>2250</v>
      </c>
      <c r="J104" s="19">
        <v>2500</v>
      </c>
    </row>
    <row r="105" spans="1:10" ht="15" customHeight="1" x14ac:dyDescent="0.25">
      <c r="A105" s="16">
        <v>41</v>
      </c>
      <c r="B105" s="16">
        <v>3635</v>
      </c>
      <c r="C105" s="16">
        <v>6119</v>
      </c>
      <c r="D105" s="17" t="s">
        <v>160</v>
      </c>
      <c r="E105" s="16">
        <v>190324</v>
      </c>
      <c r="F105" s="17" t="s">
        <v>162</v>
      </c>
      <c r="G105" s="16"/>
      <c r="H105" s="18">
        <v>700</v>
      </c>
      <c r="I105" s="18">
        <v>700</v>
      </c>
      <c r="J105" s="19">
        <v>500</v>
      </c>
    </row>
    <row r="106" spans="1:10" ht="15" customHeight="1" x14ac:dyDescent="0.25">
      <c r="A106" s="16">
        <v>41</v>
      </c>
      <c r="B106" s="16">
        <v>3639</v>
      </c>
      <c r="C106" s="16">
        <v>6121</v>
      </c>
      <c r="D106" s="17" t="s">
        <v>145</v>
      </c>
      <c r="E106" s="16">
        <v>3727</v>
      </c>
      <c r="F106" s="17" t="s">
        <v>465</v>
      </c>
      <c r="G106" s="16"/>
      <c r="H106" s="18">
        <v>2000</v>
      </c>
      <c r="I106" s="18">
        <v>500</v>
      </c>
      <c r="J106" s="19">
        <v>9000</v>
      </c>
    </row>
    <row r="107" spans="1:10" ht="15" customHeight="1" x14ac:dyDescent="0.25">
      <c r="A107" s="16">
        <v>41</v>
      </c>
      <c r="B107" s="16">
        <v>3639</v>
      </c>
      <c r="C107" s="16">
        <v>6130</v>
      </c>
      <c r="D107" s="17" t="s">
        <v>121</v>
      </c>
      <c r="E107" s="16">
        <v>55</v>
      </c>
      <c r="F107" s="17" t="s">
        <v>163</v>
      </c>
      <c r="G107" s="16"/>
      <c r="H107" s="18">
        <v>1000</v>
      </c>
      <c r="I107" s="18">
        <v>1000</v>
      </c>
      <c r="J107" s="19">
        <v>0</v>
      </c>
    </row>
    <row r="108" spans="1:10" ht="15" customHeight="1" x14ac:dyDescent="0.25">
      <c r="A108" s="16">
        <v>41</v>
      </c>
      <c r="B108" s="16">
        <v>4339</v>
      </c>
      <c r="C108" s="16">
        <v>6121</v>
      </c>
      <c r="D108" s="17" t="s">
        <v>145</v>
      </c>
      <c r="E108" s="16">
        <v>1002</v>
      </c>
      <c r="F108" s="17" t="s">
        <v>471</v>
      </c>
      <c r="G108" s="16"/>
      <c r="H108" s="18">
        <v>0</v>
      </c>
      <c r="I108" s="18">
        <v>0</v>
      </c>
      <c r="J108" s="19">
        <v>11000</v>
      </c>
    </row>
    <row r="109" spans="1:10" ht="15" customHeight="1" x14ac:dyDescent="0.25">
      <c r="A109" s="16">
        <v>41</v>
      </c>
      <c r="B109" s="16">
        <v>5311</v>
      </c>
      <c r="C109" s="16">
        <v>6122</v>
      </c>
      <c r="D109" s="17" t="s">
        <v>152</v>
      </c>
      <c r="E109" s="16"/>
      <c r="F109" s="17" t="s">
        <v>464</v>
      </c>
      <c r="G109" s="16"/>
      <c r="H109" s="18">
        <v>0</v>
      </c>
      <c r="I109" s="18">
        <v>750</v>
      </c>
      <c r="J109" s="19">
        <v>0</v>
      </c>
    </row>
    <row r="110" spans="1:10" ht="15" customHeight="1" x14ac:dyDescent="0.25">
      <c r="A110" s="16">
        <v>41</v>
      </c>
      <c r="B110" s="16">
        <v>6171</v>
      </c>
      <c r="C110" s="16">
        <v>6121</v>
      </c>
      <c r="D110" s="17" t="s">
        <v>145</v>
      </c>
      <c r="E110" s="16">
        <v>6122</v>
      </c>
      <c r="F110" s="17" t="s">
        <v>477</v>
      </c>
      <c r="G110" s="16"/>
      <c r="H110" s="18">
        <v>0</v>
      </c>
      <c r="I110" s="18">
        <v>0</v>
      </c>
      <c r="J110" s="19">
        <v>2500</v>
      </c>
    </row>
    <row r="111" spans="1:10" ht="15" customHeight="1" x14ac:dyDescent="0.25">
      <c r="A111"/>
      <c r="B111"/>
      <c r="C111"/>
      <c r="D111"/>
      <c r="E111"/>
      <c r="F111"/>
      <c r="G111"/>
      <c r="H111"/>
      <c r="I111"/>
      <c r="J111"/>
    </row>
    <row r="112" spans="1:10" ht="15" customHeight="1" x14ac:dyDescent="0.25">
      <c r="A112" s="4" t="s">
        <v>376</v>
      </c>
      <c r="B112" s="4"/>
      <c r="C112" s="4"/>
      <c r="D112" s="5"/>
      <c r="E112" s="4"/>
      <c r="F112" s="5"/>
      <c r="G112" s="4"/>
      <c r="H112" s="10">
        <f>SUM(H69:H111)</f>
        <v>83350</v>
      </c>
      <c r="I112" s="10">
        <f>SUM(I69:I111)</f>
        <v>178140.9</v>
      </c>
      <c r="J112" s="11">
        <f>SUM(J69:J111)</f>
        <v>182500</v>
      </c>
    </row>
    <row r="113" spans="1:10" ht="1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ht="15" customHeight="1" x14ac:dyDescent="0.25">
      <c r="A114" s="6" t="s">
        <v>375</v>
      </c>
      <c r="B114" s="6"/>
      <c r="C114" s="6"/>
      <c r="D114" s="7"/>
      <c r="E114" s="6"/>
      <c r="F114" s="7"/>
      <c r="G114" s="6"/>
      <c r="H114" s="12">
        <f>H68+H112</f>
        <v>91050</v>
      </c>
      <c r="I114" s="12">
        <f>I68+I112</f>
        <v>193872.9</v>
      </c>
      <c r="J114" s="13">
        <f>J68+J112</f>
        <v>202000</v>
      </c>
    </row>
    <row r="115" spans="1:10" ht="15" customHeight="1" x14ac:dyDescent="0.25">
      <c r="A115"/>
      <c r="B115"/>
      <c r="C115"/>
      <c r="D115"/>
      <c r="E115"/>
      <c r="F115"/>
      <c r="G115"/>
      <c r="H115"/>
      <c r="I115"/>
      <c r="J115"/>
    </row>
    <row r="116" spans="1:10" s="20" customFormat="1" ht="30" customHeight="1" x14ac:dyDescent="0.25">
      <c r="A116" s="43" t="s">
        <v>383</v>
      </c>
      <c r="B116" s="42"/>
      <c r="C116" s="42"/>
      <c r="D116" s="42"/>
      <c r="E116" s="42"/>
      <c r="F116" s="42"/>
      <c r="G116" s="42"/>
      <c r="H116" s="42"/>
      <c r="I116" s="42"/>
      <c r="J116" s="42"/>
    </row>
    <row r="117" spans="1:10" ht="15" customHeight="1" x14ac:dyDescent="0.25">
      <c r="A117"/>
      <c r="B117"/>
      <c r="C117"/>
      <c r="D117"/>
      <c r="E117"/>
      <c r="F117"/>
      <c r="G117"/>
      <c r="H117"/>
      <c r="I117"/>
      <c r="J117"/>
    </row>
    <row r="118" spans="1:10" ht="15" customHeight="1" x14ac:dyDescent="0.25">
      <c r="A118" s="16">
        <v>43</v>
      </c>
      <c r="B118" s="16">
        <v>3612</v>
      </c>
      <c r="C118" s="16">
        <v>2132</v>
      </c>
      <c r="D118" s="17" t="s">
        <v>122</v>
      </c>
      <c r="E118" s="16">
        <v>391</v>
      </c>
      <c r="F118" s="17" t="s">
        <v>164</v>
      </c>
      <c r="G118" s="16"/>
      <c r="H118" s="18">
        <v>13000</v>
      </c>
      <c r="I118" s="18">
        <v>13000</v>
      </c>
      <c r="J118" s="19">
        <v>13500</v>
      </c>
    </row>
    <row r="119" spans="1:10" ht="15" customHeight="1" x14ac:dyDescent="0.25">
      <c r="A119"/>
      <c r="B119"/>
      <c r="C119"/>
      <c r="D119"/>
      <c r="E119"/>
      <c r="F119"/>
      <c r="G119"/>
      <c r="H119"/>
      <c r="I119"/>
      <c r="J119"/>
    </row>
    <row r="120" spans="1:10" ht="15" customHeight="1" x14ac:dyDescent="0.25">
      <c r="A120" s="4" t="s">
        <v>374</v>
      </c>
      <c r="B120" s="4"/>
      <c r="C120" s="4"/>
      <c r="D120" s="5"/>
      <c r="E120" s="4"/>
      <c r="F120" s="5"/>
      <c r="G120" s="4"/>
      <c r="H120" s="10">
        <f>SUM(H117:H119)</f>
        <v>13000</v>
      </c>
      <c r="I120" s="10">
        <f>SUM(I117:I119)</f>
        <v>13000</v>
      </c>
      <c r="J120" s="11">
        <f>SUM(J117:J119)</f>
        <v>13500</v>
      </c>
    </row>
    <row r="121" spans="1:10" ht="15" customHeight="1" x14ac:dyDescent="0.25">
      <c r="A121"/>
      <c r="B121"/>
      <c r="C121"/>
      <c r="D121"/>
      <c r="E121"/>
      <c r="F121"/>
      <c r="G121"/>
      <c r="H121"/>
      <c r="I121"/>
      <c r="J121"/>
    </row>
    <row r="122" spans="1:10" ht="15" customHeight="1" x14ac:dyDescent="0.25">
      <c r="A122" s="6" t="s">
        <v>373</v>
      </c>
      <c r="B122" s="6"/>
      <c r="C122" s="6"/>
      <c r="D122" s="7"/>
      <c r="E122" s="6"/>
      <c r="F122" s="7"/>
      <c r="G122" s="6"/>
      <c r="H122" s="12">
        <f>H120</f>
        <v>13000</v>
      </c>
      <c r="I122" s="12">
        <f>I120</f>
        <v>13000</v>
      </c>
      <c r="J122" s="13">
        <f>J120</f>
        <v>13500</v>
      </c>
    </row>
    <row r="123" spans="1:10" ht="15" customHeight="1" x14ac:dyDescent="0.25">
      <c r="A123"/>
      <c r="B123"/>
      <c r="C123"/>
      <c r="D123"/>
      <c r="E123"/>
      <c r="F123"/>
      <c r="G123"/>
      <c r="H123"/>
      <c r="I123"/>
      <c r="J123"/>
    </row>
    <row r="124" spans="1:10" ht="15" customHeight="1" x14ac:dyDescent="0.25">
      <c r="A124" s="16">
        <v>43</v>
      </c>
      <c r="B124" s="16">
        <v>3612</v>
      </c>
      <c r="C124" s="16">
        <v>5137</v>
      </c>
      <c r="D124" s="17" t="s">
        <v>18</v>
      </c>
      <c r="E124" s="16">
        <v>391</v>
      </c>
      <c r="F124" s="17" t="s">
        <v>164</v>
      </c>
      <c r="G124" s="16"/>
      <c r="H124" s="18">
        <v>20</v>
      </c>
      <c r="I124" s="18">
        <v>20</v>
      </c>
      <c r="J124" s="19">
        <v>20</v>
      </c>
    </row>
    <row r="125" spans="1:10" ht="15" customHeight="1" x14ac:dyDescent="0.25">
      <c r="A125" s="16">
        <v>43</v>
      </c>
      <c r="B125" s="16">
        <v>3612</v>
      </c>
      <c r="C125" s="16">
        <v>5139</v>
      </c>
      <c r="D125" s="17" t="s">
        <v>12</v>
      </c>
      <c r="E125" s="16">
        <v>391</v>
      </c>
      <c r="F125" s="17" t="s">
        <v>164</v>
      </c>
      <c r="G125" s="16"/>
      <c r="H125" s="18">
        <v>100</v>
      </c>
      <c r="I125" s="18">
        <v>100</v>
      </c>
      <c r="J125" s="19">
        <v>85</v>
      </c>
    </row>
    <row r="126" spans="1:10" ht="15" customHeight="1" x14ac:dyDescent="0.25">
      <c r="A126" s="16">
        <v>43</v>
      </c>
      <c r="B126" s="16">
        <v>3612</v>
      </c>
      <c r="C126" s="16">
        <v>5151</v>
      </c>
      <c r="D126" s="17" t="s">
        <v>19</v>
      </c>
      <c r="E126" s="16">
        <v>391</v>
      </c>
      <c r="F126" s="17" t="s">
        <v>164</v>
      </c>
      <c r="G126" s="16"/>
      <c r="H126" s="18">
        <v>20</v>
      </c>
      <c r="I126" s="18">
        <v>20</v>
      </c>
      <c r="J126" s="19">
        <v>20</v>
      </c>
    </row>
    <row r="127" spans="1:10" ht="15" customHeight="1" x14ac:dyDescent="0.25">
      <c r="A127" s="16">
        <v>43</v>
      </c>
      <c r="B127" s="16">
        <v>3612</v>
      </c>
      <c r="C127" s="16">
        <v>5153</v>
      </c>
      <c r="D127" s="17" t="s">
        <v>20</v>
      </c>
      <c r="E127" s="16">
        <v>391</v>
      </c>
      <c r="F127" s="17" t="s">
        <v>164</v>
      </c>
      <c r="G127" s="16"/>
      <c r="H127" s="18">
        <v>5</v>
      </c>
      <c r="I127" s="18">
        <v>5</v>
      </c>
      <c r="J127" s="19">
        <v>5</v>
      </c>
    </row>
    <row r="128" spans="1:10" ht="15" customHeight="1" x14ac:dyDescent="0.25">
      <c r="A128" s="16">
        <v>43</v>
      </c>
      <c r="B128" s="16">
        <v>3612</v>
      </c>
      <c r="C128" s="16">
        <v>5154</v>
      </c>
      <c r="D128" s="17" t="s">
        <v>21</v>
      </c>
      <c r="E128" s="16">
        <v>391</v>
      </c>
      <c r="F128" s="17" t="s">
        <v>164</v>
      </c>
      <c r="G128" s="16"/>
      <c r="H128" s="18">
        <v>100</v>
      </c>
      <c r="I128" s="18">
        <v>100</v>
      </c>
      <c r="J128" s="19">
        <v>50</v>
      </c>
    </row>
    <row r="129" spans="1:10" ht="15" customHeight="1" x14ac:dyDescent="0.25">
      <c r="A129" s="16">
        <v>43</v>
      </c>
      <c r="B129" s="16">
        <v>3612</v>
      </c>
      <c r="C129" s="16">
        <v>5168</v>
      </c>
      <c r="D129" s="17" t="s">
        <v>26</v>
      </c>
      <c r="E129" s="16">
        <v>391</v>
      </c>
      <c r="F129" s="17" t="s">
        <v>164</v>
      </c>
      <c r="G129" s="16"/>
      <c r="H129" s="18">
        <v>15</v>
      </c>
      <c r="I129" s="18">
        <v>15</v>
      </c>
      <c r="J129" s="19">
        <v>30</v>
      </c>
    </row>
    <row r="130" spans="1:10" ht="15" customHeight="1" x14ac:dyDescent="0.25">
      <c r="A130" s="16">
        <v>43</v>
      </c>
      <c r="B130" s="16">
        <v>3612</v>
      </c>
      <c r="C130" s="16">
        <v>5169</v>
      </c>
      <c r="D130" s="17" t="s">
        <v>27</v>
      </c>
      <c r="E130" s="16">
        <v>391</v>
      </c>
      <c r="F130" s="17" t="s">
        <v>164</v>
      </c>
      <c r="G130" s="16"/>
      <c r="H130" s="18">
        <v>800</v>
      </c>
      <c r="I130" s="18">
        <v>800</v>
      </c>
      <c r="J130" s="19">
        <v>700</v>
      </c>
    </row>
    <row r="131" spans="1:10" ht="15" customHeight="1" x14ac:dyDescent="0.25">
      <c r="A131" s="16">
        <v>43</v>
      </c>
      <c r="B131" s="16">
        <v>3612</v>
      </c>
      <c r="C131" s="16">
        <v>5171</v>
      </c>
      <c r="D131" s="17" t="s">
        <v>14</v>
      </c>
      <c r="E131" s="16">
        <v>391</v>
      </c>
      <c r="F131" s="17" t="s">
        <v>164</v>
      </c>
      <c r="G131" s="16"/>
      <c r="H131" s="18">
        <v>3100</v>
      </c>
      <c r="I131" s="18">
        <v>3100</v>
      </c>
      <c r="J131" s="19">
        <v>2500</v>
      </c>
    </row>
    <row r="132" spans="1:10" ht="1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0" ht="15" customHeight="1" x14ac:dyDescent="0.25">
      <c r="A133" s="4" t="s">
        <v>372</v>
      </c>
      <c r="B133" s="4"/>
      <c r="C133" s="4"/>
      <c r="D133" s="5"/>
      <c r="E133" s="4"/>
      <c r="F133" s="5"/>
      <c r="G133" s="4"/>
      <c r="H133" s="10">
        <f>SUM(H123:H132)</f>
        <v>4160</v>
      </c>
      <c r="I133" s="10">
        <f>SUM(I123:I132)</f>
        <v>4160</v>
      </c>
      <c r="J133" s="11">
        <f>SUM(J123:J132)</f>
        <v>3410</v>
      </c>
    </row>
    <row r="134" spans="1:10" ht="1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5" customHeight="1" x14ac:dyDescent="0.25">
      <c r="A135" s="16">
        <v>43</v>
      </c>
      <c r="B135" s="16">
        <v>3612</v>
      </c>
      <c r="C135" s="16">
        <v>6121</v>
      </c>
      <c r="D135" s="17" t="s">
        <v>145</v>
      </c>
      <c r="E135" s="16">
        <v>3910000001</v>
      </c>
      <c r="F135" s="17" t="s">
        <v>165</v>
      </c>
      <c r="G135" s="16"/>
      <c r="H135" s="18">
        <v>2000</v>
      </c>
      <c r="I135" s="18">
        <v>2000</v>
      </c>
      <c r="J135" s="19">
        <v>2000</v>
      </c>
    </row>
    <row r="136" spans="1:10" ht="15" customHeight="1" x14ac:dyDescent="0.25">
      <c r="A136" s="16">
        <v>43</v>
      </c>
      <c r="B136" s="16">
        <v>3612</v>
      </c>
      <c r="C136" s="16">
        <v>6121</v>
      </c>
      <c r="D136" s="17" t="s">
        <v>145</v>
      </c>
      <c r="E136" s="16">
        <v>3910000004</v>
      </c>
      <c r="F136" s="17" t="s">
        <v>166</v>
      </c>
      <c r="G136" s="16"/>
      <c r="H136" s="18">
        <v>500</v>
      </c>
      <c r="I136" s="18">
        <v>500</v>
      </c>
      <c r="J136" s="19">
        <v>0</v>
      </c>
    </row>
    <row r="137" spans="1:10" ht="15" customHeight="1" x14ac:dyDescent="0.25">
      <c r="A137" s="16">
        <v>43</v>
      </c>
      <c r="B137" s="16">
        <v>3612</v>
      </c>
      <c r="C137" s="16">
        <v>6121</v>
      </c>
      <c r="D137" s="17" t="s">
        <v>145</v>
      </c>
      <c r="E137" s="16">
        <v>3910000006</v>
      </c>
      <c r="F137" s="17" t="s">
        <v>167</v>
      </c>
      <c r="G137" s="16"/>
      <c r="H137" s="18">
        <v>250</v>
      </c>
      <c r="I137" s="18">
        <v>250</v>
      </c>
      <c r="J137" s="19">
        <v>0</v>
      </c>
    </row>
    <row r="138" spans="1:10" ht="1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5" customHeight="1" x14ac:dyDescent="0.25">
      <c r="A139" s="4" t="s">
        <v>371</v>
      </c>
      <c r="B139" s="4"/>
      <c r="C139" s="4"/>
      <c r="D139" s="5"/>
      <c r="E139" s="4"/>
      <c r="F139" s="5"/>
      <c r="G139" s="4"/>
      <c r="H139" s="10">
        <f>SUM(H134:H138)</f>
        <v>2750</v>
      </c>
      <c r="I139" s="10">
        <f>SUM(I134:I138)</f>
        <v>2750</v>
      </c>
      <c r="J139" s="11">
        <f>SUM(J134:J138)</f>
        <v>2000</v>
      </c>
    </row>
    <row r="140" spans="1:10" ht="1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5" customHeight="1" x14ac:dyDescent="0.25">
      <c r="A141" s="6" t="s">
        <v>370</v>
      </c>
      <c r="B141" s="6"/>
      <c r="C141" s="6"/>
      <c r="D141" s="7"/>
      <c r="E141" s="6"/>
      <c r="F141" s="7"/>
      <c r="G141" s="6"/>
      <c r="H141" s="12">
        <f>H133+H139</f>
        <v>6910</v>
      </c>
      <c r="I141" s="12">
        <f>I133+I139</f>
        <v>6910</v>
      </c>
      <c r="J141" s="13">
        <f>J133+J139</f>
        <v>5410</v>
      </c>
    </row>
    <row r="142" spans="1:10" ht="1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s="20" customFormat="1" ht="30" customHeight="1" x14ac:dyDescent="0.25">
      <c r="A143" s="43" t="s">
        <v>382</v>
      </c>
      <c r="B143" s="42"/>
      <c r="C143" s="42"/>
      <c r="D143" s="42"/>
      <c r="E143" s="42"/>
      <c r="F143" s="42"/>
      <c r="G143" s="42"/>
      <c r="H143" s="42"/>
      <c r="I143" s="42"/>
      <c r="J143" s="42"/>
    </row>
    <row r="144" spans="1:10" ht="1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5" customHeight="1" x14ac:dyDescent="0.25">
      <c r="A145" s="16">
        <v>44</v>
      </c>
      <c r="B145" s="16">
        <v>3613</v>
      </c>
      <c r="C145" s="16">
        <v>2132</v>
      </c>
      <c r="D145" s="17" t="s">
        <v>122</v>
      </c>
      <c r="E145" s="16">
        <v>392</v>
      </c>
      <c r="F145" s="17" t="s">
        <v>168</v>
      </c>
      <c r="G145" s="16"/>
      <c r="H145" s="18">
        <v>3900</v>
      </c>
      <c r="I145" s="18">
        <v>3900</v>
      </c>
      <c r="J145" s="19">
        <v>4600</v>
      </c>
    </row>
    <row r="146" spans="1:10" ht="15" customHeight="1" x14ac:dyDescent="0.25">
      <c r="A146" s="16">
        <v>44</v>
      </c>
      <c r="B146" s="16">
        <v>3613</v>
      </c>
      <c r="C146" s="16">
        <v>2132</v>
      </c>
      <c r="D146" s="17" t="s">
        <v>122</v>
      </c>
      <c r="E146" s="16">
        <v>392126</v>
      </c>
      <c r="F146" s="17" t="s">
        <v>169</v>
      </c>
      <c r="G146" s="16"/>
      <c r="H146" s="18">
        <v>600</v>
      </c>
      <c r="I146" s="18">
        <v>600</v>
      </c>
      <c r="J146" s="19">
        <v>800</v>
      </c>
    </row>
    <row r="147" spans="1:10" ht="1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5" customHeight="1" x14ac:dyDescent="0.25">
      <c r="A148" s="4" t="s">
        <v>369</v>
      </c>
      <c r="B148" s="4"/>
      <c r="C148" s="4"/>
      <c r="D148" s="5"/>
      <c r="E148" s="4"/>
      <c r="F148" s="5"/>
      <c r="G148" s="4"/>
      <c r="H148" s="10">
        <f>SUM(H144:H147)</f>
        <v>4500</v>
      </c>
      <c r="I148" s="10">
        <f>SUM(I144:I147)</f>
        <v>4500</v>
      </c>
      <c r="J148" s="11">
        <f>SUM(J144:J147)</f>
        <v>5400</v>
      </c>
    </row>
    <row r="149" spans="1:10" ht="1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5" customHeight="1" x14ac:dyDescent="0.25">
      <c r="A150" s="6" t="s">
        <v>368</v>
      </c>
      <c r="B150" s="6"/>
      <c r="C150" s="6"/>
      <c r="D150" s="7"/>
      <c r="E150" s="6"/>
      <c r="F150" s="7"/>
      <c r="G150" s="6"/>
      <c r="H150" s="12">
        <f>H148</f>
        <v>4500</v>
      </c>
      <c r="I150" s="12">
        <f>I148</f>
        <v>4500</v>
      </c>
      <c r="J150" s="13">
        <f>J148</f>
        <v>5400</v>
      </c>
    </row>
    <row r="151" spans="1:10" ht="1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5" customHeight="1" x14ac:dyDescent="0.25">
      <c r="A152" s="16">
        <v>44</v>
      </c>
      <c r="B152" s="16">
        <v>3613</v>
      </c>
      <c r="C152" s="16">
        <v>5137</v>
      </c>
      <c r="D152" s="17" t="s">
        <v>18</v>
      </c>
      <c r="E152" s="16">
        <v>392</v>
      </c>
      <c r="F152" s="17" t="s">
        <v>168</v>
      </c>
      <c r="G152" s="16"/>
      <c r="H152" s="18">
        <v>50</v>
      </c>
      <c r="I152" s="18">
        <v>50</v>
      </c>
      <c r="J152" s="19">
        <v>50</v>
      </c>
    </row>
    <row r="153" spans="1:10" ht="15" customHeight="1" x14ac:dyDescent="0.25">
      <c r="A153" s="16">
        <v>44</v>
      </c>
      <c r="B153" s="16">
        <v>3613</v>
      </c>
      <c r="C153" s="16">
        <v>5137</v>
      </c>
      <c r="D153" s="17" t="s">
        <v>18</v>
      </c>
      <c r="E153" s="16">
        <v>392126</v>
      </c>
      <c r="F153" s="17" t="s">
        <v>169</v>
      </c>
      <c r="G153" s="16"/>
      <c r="H153" s="18">
        <v>50</v>
      </c>
      <c r="I153" s="18">
        <v>50</v>
      </c>
      <c r="J153" s="19">
        <v>40</v>
      </c>
    </row>
    <row r="154" spans="1:10" ht="15" customHeight="1" x14ac:dyDescent="0.25">
      <c r="A154" s="16">
        <v>44</v>
      </c>
      <c r="B154" s="16">
        <v>3613</v>
      </c>
      <c r="C154" s="16">
        <v>5139</v>
      </c>
      <c r="D154" s="17" t="s">
        <v>12</v>
      </c>
      <c r="E154" s="16">
        <v>392</v>
      </c>
      <c r="F154" s="17" t="s">
        <v>168</v>
      </c>
      <c r="G154" s="16"/>
      <c r="H154" s="18">
        <v>50</v>
      </c>
      <c r="I154" s="18">
        <v>50</v>
      </c>
      <c r="J154" s="19">
        <v>50</v>
      </c>
    </row>
    <row r="155" spans="1:10" ht="15" customHeight="1" x14ac:dyDescent="0.25">
      <c r="A155" s="16">
        <v>44</v>
      </c>
      <c r="B155" s="16">
        <v>3613</v>
      </c>
      <c r="C155" s="16">
        <v>5139</v>
      </c>
      <c r="D155" s="17" t="s">
        <v>12</v>
      </c>
      <c r="E155" s="16">
        <v>392126</v>
      </c>
      <c r="F155" s="17" t="s">
        <v>169</v>
      </c>
      <c r="G155" s="16"/>
      <c r="H155" s="18">
        <v>50</v>
      </c>
      <c r="I155" s="18">
        <v>50</v>
      </c>
      <c r="J155" s="19">
        <v>50</v>
      </c>
    </row>
    <row r="156" spans="1:10" ht="15" customHeight="1" x14ac:dyDescent="0.25">
      <c r="A156" s="16">
        <v>44</v>
      </c>
      <c r="B156" s="16">
        <v>3613</v>
      </c>
      <c r="C156" s="16">
        <v>5151</v>
      </c>
      <c r="D156" s="17" t="s">
        <v>19</v>
      </c>
      <c r="E156" s="16">
        <v>392</v>
      </c>
      <c r="F156" s="17" t="s">
        <v>168</v>
      </c>
      <c r="G156" s="16"/>
      <c r="H156" s="18">
        <v>50</v>
      </c>
      <c r="I156" s="18">
        <v>50</v>
      </c>
      <c r="J156" s="19">
        <v>50</v>
      </c>
    </row>
    <row r="157" spans="1:10" ht="15" customHeight="1" x14ac:dyDescent="0.25">
      <c r="A157" s="16">
        <v>44</v>
      </c>
      <c r="B157" s="16">
        <v>3613</v>
      </c>
      <c r="C157" s="16">
        <v>5151</v>
      </c>
      <c r="D157" s="17" t="s">
        <v>19</v>
      </c>
      <c r="E157" s="16">
        <v>392126</v>
      </c>
      <c r="F157" s="17" t="s">
        <v>169</v>
      </c>
      <c r="G157" s="16"/>
      <c r="H157" s="18">
        <v>25</v>
      </c>
      <c r="I157" s="18">
        <v>25</v>
      </c>
      <c r="J157" s="19">
        <v>50</v>
      </c>
    </row>
    <row r="158" spans="1:10" ht="15" customHeight="1" x14ac:dyDescent="0.25">
      <c r="A158" s="16">
        <v>44</v>
      </c>
      <c r="B158" s="16">
        <v>3613</v>
      </c>
      <c r="C158" s="16">
        <v>5153</v>
      </c>
      <c r="D158" s="17" t="s">
        <v>20</v>
      </c>
      <c r="E158" s="16">
        <v>392</v>
      </c>
      <c r="F158" s="17" t="s">
        <v>168</v>
      </c>
      <c r="G158" s="16"/>
      <c r="H158" s="18">
        <v>95</v>
      </c>
      <c r="I158" s="18">
        <v>95</v>
      </c>
      <c r="J158" s="19">
        <v>300</v>
      </c>
    </row>
    <row r="159" spans="1:10" ht="15" customHeight="1" x14ac:dyDescent="0.25">
      <c r="A159" s="16">
        <v>44</v>
      </c>
      <c r="B159" s="16">
        <v>3613</v>
      </c>
      <c r="C159" s="16">
        <v>5153</v>
      </c>
      <c r="D159" s="17" t="s">
        <v>20</v>
      </c>
      <c r="E159" s="16">
        <v>392126</v>
      </c>
      <c r="F159" s="17" t="s">
        <v>169</v>
      </c>
      <c r="G159" s="16"/>
      <c r="H159" s="18">
        <v>45</v>
      </c>
      <c r="I159" s="18">
        <v>45</v>
      </c>
      <c r="J159" s="19">
        <v>60</v>
      </c>
    </row>
    <row r="160" spans="1:10" ht="15" customHeight="1" x14ac:dyDescent="0.25">
      <c r="A160" s="16">
        <v>44</v>
      </c>
      <c r="B160" s="16">
        <v>3613</v>
      </c>
      <c r="C160" s="16">
        <v>5154</v>
      </c>
      <c r="D160" s="17" t="s">
        <v>21</v>
      </c>
      <c r="E160" s="16">
        <v>392</v>
      </c>
      <c r="F160" s="17" t="s">
        <v>168</v>
      </c>
      <c r="G160" s="16"/>
      <c r="H160" s="18">
        <v>90</v>
      </c>
      <c r="I160" s="18">
        <v>90</v>
      </c>
      <c r="J160" s="19">
        <v>170</v>
      </c>
    </row>
    <row r="161" spans="1:10" ht="15" customHeight="1" x14ac:dyDescent="0.25">
      <c r="A161" s="16">
        <v>44</v>
      </c>
      <c r="B161" s="16">
        <v>3613</v>
      </c>
      <c r="C161" s="16">
        <v>5154</v>
      </c>
      <c r="D161" s="17" t="s">
        <v>21</v>
      </c>
      <c r="E161" s="16">
        <v>392126</v>
      </c>
      <c r="F161" s="17" t="s">
        <v>169</v>
      </c>
      <c r="G161" s="16"/>
      <c r="H161" s="18">
        <v>20</v>
      </c>
      <c r="I161" s="18">
        <v>20</v>
      </c>
      <c r="J161" s="19">
        <v>20</v>
      </c>
    </row>
    <row r="162" spans="1:10" ht="15" customHeight="1" x14ac:dyDescent="0.25">
      <c r="A162" s="16">
        <v>44</v>
      </c>
      <c r="B162" s="16">
        <v>3613</v>
      </c>
      <c r="C162" s="16">
        <v>5169</v>
      </c>
      <c r="D162" s="17" t="s">
        <v>27</v>
      </c>
      <c r="E162" s="16">
        <v>392</v>
      </c>
      <c r="F162" s="17" t="s">
        <v>168</v>
      </c>
      <c r="G162" s="16"/>
      <c r="H162" s="18">
        <v>300</v>
      </c>
      <c r="I162" s="18">
        <v>800</v>
      </c>
      <c r="J162" s="19">
        <v>500</v>
      </c>
    </row>
    <row r="163" spans="1:10" ht="15" customHeight="1" x14ac:dyDescent="0.25">
      <c r="A163" s="16">
        <v>44</v>
      </c>
      <c r="B163" s="16">
        <v>3613</v>
      </c>
      <c r="C163" s="16">
        <v>5169</v>
      </c>
      <c r="D163" s="17" t="s">
        <v>27</v>
      </c>
      <c r="E163" s="16">
        <v>392126</v>
      </c>
      <c r="F163" s="17" t="s">
        <v>169</v>
      </c>
      <c r="G163" s="16"/>
      <c r="H163" s="18">
        <v>340</v>
      </c>
      <c r="I163" s="18">
        <v>340</v>
      </c>
      <c r="J163" s="19">
        <v>260</v>
      </c>
    </row>
    <row r="164" spans="1:10" ht="15" customHeight="1" x14ac:dyDescent="0.25">
      <c r="A164" s="16">
        <v>44</v>
      </c>
      <c r="B164" s="16">
        <v>3613</v>
      </c>
      <c r="C164" s="16">
        <v>5171</v>
      </c>
      <c r="D164" s="17" t="s">
        <v>14</v>
      </c>
      <c r="E164" s="16">
        <v>392</v>
      </c>
      <c r="F164" s="17" t="s">
        <v>168</v>
      </c>
      <c r="G164" s="16"/>
      <c r="H164" s="18">
        <v>1150</v>
      </c>
      <c r="I164" s="18">
        <v>850</v>
      </c>
      <c r="J164" s="19">
        <v>5000</v>
      </c>
    </row>
    <row r="165" spans="1:10" ht="15" customHeight="1" x14ac:dyDescent="0.25">
      <c r="A165" s="16">
        <v>44</v>
      </c>
      <c r="B165" s="16">
        <v>3613</v>
      </c>
      <c r="C165" s="16">
        <v>5171</v>
      </c>
      <c r="D165" s="17" t="s">
        <v>14</v>
      </c>
      <c r="E165" s="16">
        <v>392126</v>
      </c>
      <c r="F165" s="17" t="s">
        <v>169</v>
      </c>
      <c r="G165" s="16"/>
      <c r="H165" s="18">
        <v>900</v>
      </c>
      <c r="I165" s="18">
        <v>200</v>
      </c>
      <c r="J165" s="19">
        <v>300</v>
      </c>
    </row>
    <row r="166" spans="1:10" ht="1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5" customHeight="1" x14ac:dyDescent="0.25">
      <c r="A167" s="4" t="s">
        <v>367</v>
      </c>
      <c r="B167" s="4"/>
      <c r="C167" s="4"/>
      <c r="D167" s="5"/>
      <c r="E167" s="4"/>
      <c r="F167" s="5"/>
      <c r="G167" s="4"/>
      <c r="H167" s="10">
        <f>SUM(H151:H166)</f>
        <v>3215</v>
      </c>
      <c r="I167" s="10">
        <f>SUM(I151:I166)</f>
        <v>2715</v>
      </c>
      <c r="J167" s="11">
        <f>SUM(J151:J166)</f>
        <v>6900</v>
      </c>
    </row>
    <row r="168" spans="1:10" ht="1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5" customHeight="1" x14ac:dyDescent="0.25">
      <c r="A169" s="16">
        <v>44</v>
      </c>
      <c r="B169" s="16">
        <v>3613</v>
      </c>
      <c r="C169" s="16">
        <v>6121</v>
      </c>
      <c r="D169" s="17" t="s">
        <v>145</v>
      </c>
      <c r="E169" s="16">
        <v>392</v>
      </c>
      <c r="F169" s="17" t="s">
        <v>168</v>
      </c>
      <c r="G169" s="16"/>
      <c r="H169" s="18">
        <v>0</v>
      </c>
      <c r="I169" s="18">
        <v>2600</v>
      </c>
      <c r="J169" s="19">
        <v>0</v>
      </c>
    </row>
    <row r="170" spans="1:10" ht="15" customHeight="1" x14ac:dyDescent="0.25">
      <c r="A170" s="16">
        <v>44</v>
      </c>
      <c r="B170" s="16">
        <v>3613</v>
      </c>
      <c r="C170" s="16">
        <v>6121</v>
      </c>
      <c r="D170" s="17" t="s">
        <v>145</v>
      </c>
      <c r="E170" s="16">
        <v>3920000002</v>
      </c>
      <c r="F170" s="17" t="s">
        <v>170</v>
      </c>
      <c r="G170" s="16"/>
      <c r="H170" s="18">
        <v>700</v>
      </c>
      <c r="I170" s="18">
        <v>700</v>
      </c>
      <c r="J170" s="19">
        <v>0</v>
      </c>
    </row>
    <row r="171" spans="1:10" ht="1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5" customHeight="1" x14ac:dyDescent="0.25">
      <c r="A172" s="4" t="s">
        <v>366</v>
      </c>
      <c r="B172" s="4"/>
      <c r="C172" s="4"/>
      <c r="D172" s="5"/>
      <c r="E172" s="4"/>
      <c r="F172" s="5"/>
      <c r="G172" s="4"/>
      <c r="H172" s="10">
        <f>SUM(H168:H171)</f>
        <v>700</v>
      </c>
      <c r="I172" s="10">
        <f>SUM(I168:I171)</f>
        <v>3300</v>
      </c>
      <c r="J172" s="11">
        <f>SUM(J168:J171)</f>
        <v>0</v>
      </c>
    </row>
    <row r="173" spans="1:10" ht="1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5" customHeight="1" x14ac:dyDescent="0.25">
      <c r="A174" s="6" t="s">
        <v>365</v>
      </c>
      <c r="B174" s="6"/>
      <c r="C174" s="6"/>
      <c r="D174" s="7"/>
      <c r="E174" s="6"/>
      <c r="F174" s="7"/>
      <c r="G174" s="6"/>
      <c r="H174" s="12">
        <f>H167+H172</f>
        <v>3915</v>
      </c>
      <c r="I174" s="12">
        <f>I167+I172</f>
        <v>6015</v>
      </c>
      <c r="J174" s="13">
        <f>J167+J172</f>
        <v>6900</v>
      </c>
    </row>
    <row r="175" spans="1:10" ht="1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s="20" customFormat="1" ht="30" customHeight="1" x14ac:dyDescent="0.25">
      <c r="A176" s="43" t="s">
        <v>452</v>
      </c>
      <c r="B176" s="42"/>
      <c r="C176" s="42"/>
      <c r="D176" s="42"/>
      <c r="E176" s="42"/>
      <c r="F176" s="42"/>
      <c r="G176" s="42"/>
      <c r="H176" s="42"/>
      <c r="I176" s="42"/>
      <c r="J176" s="42"/>
    </row>
    <row r="177" spans="1:10" ht="1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5" customHeight="1" x14ac:dyDescent="0.25">
      <c r="A178" s="16">
        <v>45</v>
      </c>
      <c r="B178" s="16">
        <v>3613</v>
      </c>
      <c r="C178" s="16">
        <v>2132</v>
      </c>
      <c r="D178" s="17" t="s">
        <v>122</v>
      </c>
      <c r="E178" s="16">
        <v>390</v>
      </c>
      <c r="F178" s="17" t="s">
        <v>171</v>
      </c>
      <c r="G178" s="16"/>
      <c r="H178" s="18">
        <v>0</v>
      </c>
      <c r="I178" s="18">
        <v>0</v>
      </c>
      <c r="J178" s="19">
        <v>0</v>
      </c>
    </row>
    <row r="179" spans="1:10" ht="15" customHeight="1" x14ac:dyDescent="0.25">
      <c r="A179" s="16">
        <v>45</v>
      </c>
      <c r="B179" s="16">
        <v>3613</v>
      </c>
      <c r="C179" s="16">
        <v>2132</v>
      </c>
      <c r="D179" s="17" t="s">
        <v>122</v>
      </c>
      <c r="E179" s="16">
        <v>39003</v>
      </c>
      <c r="F179" s="17" t="s">
        <v>172</v>
      </c>
      <c r="G179" s="16"/>
      <c r="H179" s="18">
        <v>29.5</v>
      </c>
      <c r="I179" s="18">
        <v>29.5</v>
      </c>
      <c r="J179" s="19">
        <v>35.5</v>
      </c>
    </row>
    <row r="180" spans="1:10" ht="15" customHeight="1" x14ac:dyDescent="0.25">
      <c r="A180" s="16">
        <v>45</v>
      </c>
      <c r="B180" s="16">
        <v>3613</v>
      </c>
      <c r="C180" s="16">
        <v>2132</v>
      </c>
      <c r="D180" s="17" t="s">
        <v>122</v>
      </c>
      <c r="E180" s="16">
        <v>39005</v>
      </c>
      <c r="F180" s="17" t="s">
        <v>173</v>
      </c>
      <c r="G180" s="16"/>
      <c r="H180" s="18">
        <v>36.700000000000003</v>
      </c>
      <c r="I180" s="18">
        <v>36.700000000000003</v>
      </c>
      <c r="J180" s="19">
        <v>44.5</v>
      </c>
    </row>
    <row r="181" spans="1:10" ht="15" customHeight="1" x14ac:dyDescent="0.25">
      <c r="A181" s="16">
        <v>45</v>
      </c>
      <c r="B181" s="16">
        <v>3613</v>
      </c>
      <c r="C181" s="16">
        <v>2132</v>
      </c>
      <c r="D181" s="17" t="s">
        <v>122</v>
      </c>
      <c r="E181" s="16">
        <v>39012</v>
      </c>
      <c r="F181" s="17" t="s">
        <v>174</v>
      </c>
      <c r="G181" s="16"/>
      <c r="H181" s="18">
        <v>42.2</v>
      </c>
      <c r="I181" s="18">
        <v>42.2</v>
      </c>
      <c r="J181" s="19">
        <v>50.5</v>
      </c>
    </row>
    <row r="182" spans="1:10" ht="15" customHeight="1" x14ac:dyDescent="0.25">
      <c r="A182" s="16">
        <v>45</v>
      </c>
      <c r="B182" s="16">
        <v>3613</v>
      </c>
      <c r="C182" s="16">
        <v>2132</v>
      </c>
      <c r="D182" s="17" t="s">
        <v>122</v>
      </c>
      <c r="E182" s="16">
        <v>39013</v>
      </c>
      <c r="F182" s="17" t="s">
        <v>175</v>
      </c>
      <c r="G182" s="16"/>
      <c r="H182" s="18">
        <v>58</v>
      </c>
      <c r="I182" s="18">
        <v>58</v>
      </c>
      <c r="J182" s="19">
        <v>70</v>
      </c>
    </row>
    <row r="183" spans="1:10" ht="15" customHeight="1" x14ac:dyDescent="0.25">
      <c r="A183" s="16">
        <v>45</v>
      </c>
      <c r="B183" s="16">
        <v>3613</v>
      </c>
      <c r="C183" s="16">
        <v>2132</v>
      </c>
      <c r="D183" s="17" t="s">
        <v>122</v>
      </c>
      <c r="E183" s="16">
        <v>39014</v>
      </c>
      <c r="F183" s="17" t="s">
        <v>176</v>
      </c>
      <c r="G183" s="16"/>
      <c r="H183" s="18">
        <v>60</v>
      </c>
      <c r="I183" s="18">
        <v>60</v>
      </c>
      <c r="J183" s="19">
        <v>72.5</v>
      </c>
    </row>
    <row r="184" spans="1:10" ht="15" customHeight="1" x14ac:dyDescent="0.25">
      <c r="A184" s="16">
        <v>45</v>
      </c>
      <c r="B184" s="16">
        <v>3613</v>
      </c>
      <c r="C184" s="16">
        <v>2132</v>
      </c>
      <c r="D184" s="17" t="s">
        <v>122</v>
      </c>
      <c r="E184" s="16">
        <v>39017</v>
      </c>
      <c r="F184" s="17" t="s">
        <v>177</v>
      </c>
      <c r="G184" s="16"/>
      <c r="H184" s="18">
        <v>61.8</v>
      </c>
      <c r="I184" s="18">
        <v>61.8</v>
      </c>
      <c r="J184" s="19">
        <v>74</v>
      </c>
    </row>
    <row r="185" spans="1:10" ht="15" customHeight="1" x14ac:dyDescent="0.25">
      <c r="A185" s="16">
        <v>45</v>
      </c>
      <c r="B185" s="16">
        <v>3613</v>
      </c>
      <c r="C185" s="16">
        <v>2132</v>
      </c>
      <c r="D185" s="17" t="s">
        <v>122</v>
      </c>
      <c r="E185" s="16">
        <v>39018</v>
      </c>
      <c r="F185" s="17" t="s">
        <v>178</v>
      </c>
      <c r="G185" s="16"/>
      <c r="H185" s="18">
        <v>33.5</v>
      </c>
      <c r="I185" s="18">
        <v>33.5</v>
      </c>
      <c r="J185" s="19">
        <v>40.5</v>
      </c>
    </row>
    <row r="186" spans="1:10" ht="15" customHeight="1" x14ac:dyDescent="0.25">
      <c r="A186" s="16">
        <v>45</v>
      </c>
      <c r="B186" s="16">
        <v>3613</v>
      </c>
      <c r="C186" s="16">
        <v>2132</v>
      </c>
      <c r="D186" s="17" t="s">
        <v>122</v>
      </c>
      <c r="E186" s="16">
        <v>39019</v>
      </c>
      <c r="F186" s="17" t="s">
        <v>179</v>
      </c>
      <c r="G186" s="16"/>
      <c r="H186" s="18">
        <v>61.8</v>
      </c>
      <c r="I186" s="18">
        <v>61.8</v>
      </c>
      <c r="J186" s="19">
        <v>74.3</v>
      </c>
    </row>
    <row r="187" spans="1:10" ht="15" customHeight="1" x14ac:dyDescent="0.25">
      <c r="A187" s="16">
        <v>45</v>
      </c>
      <c r="B187" s="16">
        <v>3613</v>
      </c>
      <c r="C187" s="16">
        <v>2132</v>
      </c>
      <c r="D187" s="17" t="s">
        <v>122</v>
      </c>
      <c r="E187" s="16">
        <v>39020</v>
      </c>
      <c r="F187" s="17" t="s">
        <v>180</v>
      </c>
      <c r="G187" s="16"/>
      <c r="H187" s="18">
        <v>20</v>
      </c>
      <c r="I187" s="18">
        <v>20</v>
      </c>
      <c r="J187" s="19">
        <v>0</v>
      </c>
    </row>
    <row r="188" spans="1:10" ht="15" customHeight="1" x14ac:dyDescent="0.25">
      <c r="A188" s="16">
        <v>45</v>
      </c>
      <c r="B188" s="16">
        <v>3613</v>
      </c>
      <c r="C188" s="16">
        <v>2132</v>
      </c>
      <c r="D188" s="17" t="s">
        <v>122</v>
      </c>
      <c r="E188" s="16">
        <v>39025</v>
      </c>
      <c r="F188" s="17" t="s">
        <v>181</v>
      </c>
      <c r="G188" s="16"/>
      <c r="H188" s="18">
        <v>37.5</v>
      </c>
      <c r="I188" s="18">
        <v>37.5</v>
      </c>
      <c r="J188" s="19">
        <v>45</v>
      </c>
    </row>
    <row r="189" spans="1:10" ht="15" customHeight="1" x14ac:dyDescent="0.25">
      <c r="A189" s="16">
        <v>45</v>
      </c>
      <c r="B189" s="16">
        <v>3613</v>
      </c>
      <c r="C189" s="16">
        <v>2132</v>
      </c>
      <c r="D189" s="17" t="s">
        <v>122</v>
      </c>
      <c r="E189" s="16">
        <v>39027</v>
      </c>
      <c r="F189" s="17" t="s">
        <v>182</v>
      </c>
      <c r="G189" s="16"/>
      <c r="H189" s="18">
        <v>32</v>
      </c>
      <c r="I189" s="18">
        <v>32</v>
      </c>
      <c r="J189" s="19">
        <v>38.5</v>
      </c>
    </row>
    <row r="190" spans="1:10" ht="15" customHeight="1" x14ac:dyDescent="0.25">
      <c r="A190" s="16">
        <v>45</v>
      </c>
      <c r="B190" s="16">
        <v>3613</v>
      </c>
      <c r="C190" s="16">
        <v>2132</v>
      </c>
      <c r="D190" s="17" t="s">
        <v>122</v>
      </c>
      <c r="E190" s="16">
        <v>39028</v>
      </c>
      <c r="F190" s="17" t="s">
        <v>183</v>
      </c>
      <c r="G190" s="16"/>
      <c r="H190" s="18">
        <v>25.5</v>
      </c>
      <c r="I190" s="18">
        <v>25.5</v>
      </c>
      <c r="J190" s="19">
        <v>31</v>
      </c>
    </row>
    <row r="191" spans="1:10" ht="15" customHeight="1" x14ac:dyDescent="0.25">
      <c r="A191" s="16">
        <v>45</v>
      </c>
      <c r="B191" s="16">
        <v>3613</v>
      </c>
      <c r="C191" s="16">
        <v>2132</v>
      </c>
      <c r="D191" s="17" t="s">
        <v>122</v>
      </c>
      <c r="E191" s="16">
        <v>39029</v>
      </c>
      <c r="F191" s="17" t="s">
        <v>184</v>
      </c>
      <c r="G191" s="16"/>
      <c r="H191" s="18">
        <v>600</v>
      </c>
      <c r="I191" s="18">
        <v>600</v>
      </c>
      <c r="J191" s="19">
        <v>760</v>
      </c>
    </row>
    <row r="192" spans="1:10" ht="15" customHeight="1" x14ac:dyDescent="0.25">
      <c r="A192" s="16">
        <v>45</v>
      </c>
      <c r="B192" s="16">
        <v>3613</v>
      </c>
      <c r="C192" s="16">
        <v>2132</v>
      </c>
      <c r="D192" s="17" t="s">
        <v>122</v>
      </c>
      <c r="E192" s="16">
        <v>39035</v>
      </c>
      <c r="F192" s="17" t="s">
        <v>185</v>
      </c>
      <c r="G192" s="16"/>
      <c r="H192" s="18">
        <v>6</v>
      </c>
      <c r="I192" s="18">
        <v>6</v>
      </c>
      <c r="J192" s="19">
        <v>7</v>
      </c>
    </row>
    <row r="193" spans="1:10" ht="15" customHeight="1" x14ac:dyDescent="0.25">
      <c r="A193" s="16">
        <v>45</v>
      </c>
      <c r="B193" s="16">
        <v>3613</v>
      </c>
      <c r="C193" s="16">
        <v>2132</v>
      </c>
      <c r="D193" s="17" t="s">
        <v>122</v>
      </c>
      <c r="E193" s="16">
        <v>39037</v>
      </c>
      <c r="F193" s="17" t="s">
        <v>186</v>
      </c>
      <c r="G193" s="16"/>
      <c r="H193" s="18">
        <v>34</v>
      </c>
      <c r="I193" s="18">
        <v>34</v>
      </c>
      <c r="J193" s="19">
        <v>41</v>
      </c>
    </row>
    <row r="194" spans="1:10" ht="15" customHeight="1" x14ac:dyDescent="0.25">
      <c r="A194" s="16">
        <v>45</v>
      </c>
      <c r="B194" s="16">
        <v>3613</v>
      </c>
      <c r="C194" s="16">
        <v>2132</v>
      </c>
      <c r="D194" s="17" t="s">
        <v>122</v>
      </c>
      <c r="E194" s="16">
        <v>39039</v>
      </c>
      <c r="F194" s="17" t="s">
        <v>187</v>
      </c>
      <c r="G194" s="16"/>
      <c r="H194" s="18">
        <v>23</v>
      </c>
      <c r="I194" s="18">
        <v>23</v>
      </c>
      <c r="J194" s="19">
        <v>28</v>
      </c>
    </row>
    <row r="195" spans="1:10" ht="15" customHeight="1" x14ac:dyDescent="0.25">
      <c r="A195" s="16">
        <v>45</v>
      </c>
      <c r="B195" s="16">
        <v>3613</v>
      </c>
      <c r="C195" s="16">
        <v>2132</v>
      </c>
      <c r="D195" s="17" t="s">
        <v>122</v>
      </c>
      <c r="E195" s="16">
        <v>39041</v>
      </c>
      <c r="F195" s="17" t="s">
        <v>188</v>
      </c>
      <c r="G195" s="16"/>
      <c r="H195" s="18">
        <v>76.5</v>
      </c>
      <c r="I195" s="18">
        <v>76.5</v>
      </c>
      <c r="J195" s="19">
        <v>91</v>
      </c>
    </row>
    <row r="196" spans="1:10" ht="15" customHeight="1" x14ac:dyDescent="0.25">
      <c r="A196" s="16">
        <v>45</v>
      </c>
      <c r="B196" s="16">
        <v>3613</v>
      </c>
      <c r="C196" s="16">
        <v>2132</v>
      </c>
      <c r="D196" s="17" t="s">
        <v>122</v>
      </c>
      <c r="E196" s="16">
        <v>39044</v>
      </c>
      <c r="F196" s="17" t="s">
        <v>189</v>
      </c>
      <c r="G196" s="16"/>
      <c r="H196" s="18">
        <v>70</v>
      </c>
      <c r="I196" s="18">
        <v>70</v>
      </c>
      <c r="J196" s="19">
        <v>84</v>
      </c>
    </row>
    <row r="197" spans="1:10" ht="15" customHeight="1" x14ac:dyDescent="0.25">
      <c r="A197" s="16">
        <v>45</v>
      </c>
      <c r="B197" s="16">
        <v>3613</v>
      </c>
      <c r="C197" s="16">
        <v>2132</v>
      </c>
      <c r="D197" s="17" t="s">
        <v>122</v>
      </c>
      <c r="E197" s="16">
        <v>39046</v>
      </c>
      <c r="F197" s="17" t="s">
        <v>190</v>
      </c>
      <c r="G197" s="16"/>
      <c r="H197" s="18">
        <v>39</v>
      </c>
      <c r="I197" s="18">
        <v>39</v>
      </c>
      <c r="J197" s="19">
        <v>47</v>
      </c>
    </row>
    <row r="198" spans="1:10" ht="15" customHeight="1" x14ac:dyDescent="0.25">
      <c r="A198" s="16">
        <v>45</v>
      </c>
      <c r="B198" s="16">
        <v>3613</v>
      </c>
      <c r="C198" s="16">
        <v>2132</v>
      </c>
      <c r="D198" s="17" t="s">
        <v>122</v>
      </c>
      <c r="E198" s="16">
        <v>39050</v>
      </c>
      <c r="F198" s="17" t="s">
        <v>191</v>
      </c>
      <c r="G198" s="16"/>
      <c r="H198" s="18">
        <v>45.8</v>
      </c>
      <c r="I198" s="18">
        <v>45.8</v>
      </c>
      <c r="J198" s="19">
        <v>80</v>
      </c>
    </row>
    <row r="199" spans="1:10" ht="15" customHeight="1" x14ac:dyDescent="0.25">
      <c r="A199" s="16">
        <v>45</v>
      </c>
      <c r="B199" s="16">
        <v>3613</v>
      </c>
      <c r="C199" s="16">
        <v>2132</v>
      </c>
      <c r="D199" s="17" t="s">
        <v>122</v>
      </c>
      <c r="E199" s="16">
        <v>39052</v>
      </c>
      <c r="F199" s="17" t="s">
        <v>192</v>
      </c>
      <c r="G199" s="16"/>
      <c r="H199" s="18">
        <v>44.3</v>
      </c>
      <c r="I199" s="18">
        <v>44.3</v>
      </c>
      <c r="J199" s="19">
        <v>53</v>
      </c>
    </row>
    <row r="200" spans="1:10" ht="15" customHeight="1" x14ac:dyDescent="0.25">
      <c r="A200" s="16">
        <v>45</v>
      </c>
      <c r="B200" s="16">
        <v>3613</v>
      </c>
      <c r="C200" s="16">
        <v>2132</v>
      </c>
      <c r="D200" s="17" t="s">
        <v>122</v>
      </c>
      <c r="E200" s="16">
        <v>39053</v>
      </c>
      <c r="F200" s="17" t="s">
        <v>193</v>
      </c>
      <c r="G200" s="16"/>
      <c r="H200" s="18">
        <v>28.6</v>
      </c>
      <c r="I200" s="18">
        <v>28.6</v>
      </c>
      <c r="J200" s="19">
        <v>29</v>
      </c>
    </row>
    <row r="201" spans="1:10" ht="15" customHeight="1" x14ac:dyDescent="0.25">
      <c r="A201" s="16">
        <v>45</v>
      </c>
      <c r="B201" s="16">
        <v>3613</v>
      </c>
      <c r="C201" s="16">
        <v>2132</v>
      </c>
      <c r="D201" s="17" t="s">
        <v>122</v>
      </c>
      <c r="E201" s="16">
        <v>39056</v>
      </c>
      <c r="F201" s="17" t="s">
        <v>194</v>
      </c>
      <c r="G201" s="16"/>
      <c r="H201" s="18">
        <v>28.5</v>
      </c>
      <c r="I201" s="18">
        <v>28.5</v>
      </c>
      <c r="J201" s="19">
        <v>34</v>
      </c>
    </row>
    <row r="202" spans="1:10" ht="15" customHeight="1" x14ac:dyDescent="0.25">
      <c r="A202" s="16">
        <v>45</v>
      </c>
      <c r="B202" s="16">
        <v>3613</v>
      </c>
      <c r="C202" s="16">
        <v>2132</v>
      </c>
      <c r="D202" s="17" t="s">
        <v>122</v>
      </c>
      <c r="E202" s="16">
        <v>39057</v>
      </c>
      <c r="F202" s="17" t="s">
        <v>195</v>
      </c>
      <c r="G202" s="16"/>
      <c r="H202" s="18">
        <v>47</v>
      </c>
      <c r="I202" s="18">
        <v>47</v>
      </c>
      <c r="J202" s="19">
        <v>56.5</v>
      </c>
    </row>
    <row r="203" spans="1:10" ht="15" customHeight="1" x14ac:dyDescent="0.25">
      <c r="A203" s="16">
        <v>45</v>
      </c>
      <c r="B203" s="16">
        <v>3613</v>
      </c>
      <c r="C203" s="16">
        <v>2132</v>
      </c>
      <c r="D203" s="17" t="s">
        <v>122</v>
      </c>
      <c r="E203" s="16">
        <v>39058</v>
      </c>
      <c r="F203" s="17" t="s">
        <v>196</v>
      </c>
      <c r="G203" s="16"/>
      <c r="H203" s="18">
        <v>11</v>
      </c>
      <c r="I203" s="18">
        <v>11</v>
      </c>
      <c r="J203" s="19">
        <v>13.3</v>
      </c>
    </row>
    <row r="204" spans="1:10" ht="15" customHeight="1" x14ac:dyDescent="0.25">
      <c r="A204" s="16">
        <v>45</v>
      </c>
      <c r="B204" s="16">
        <v>3613</v>
      </c>
      <c r="C204" s="16">
        <v>2132</v>
      </c>
      <c r="D204" s="17" t="s">
        <v>122</v>
      </c>
      <c r="E204" s="16">
        <v>39061</v>
      </c>
      <c r="F204" s="17" t="s">
        <v>197</v>
      </c>
      <c r="G204" s="16"/>
      <c r="H204" s="18">
        <v>17</v>
      </c>
      <c r="I204" s="18">
        <v>17</v>
      </c>
      <c r="J204" s="19">
        <v>20</v>
      </c>
    </row>
    <row r="205" spans="1:10" ht="15" customHeight="1" x14ac:dyDescent="0.25">
      <c r="A205" s="16">
        <v>45</v>
      </c>
      <c r="B205" s="16">
        <v>3613</v>
      </c>
      <c r="C205" s="16">
        <v>2132</v>
      </c>
      <c r="D205" s="17" t="s">
        <v>122</v>
      </c>
      <c r="E205" s="16">
        <v>39064</v>
      </c>
      <c r="F205" s="17" t="s">
        <v>198</v>
      </c>
      <c r="G205" s="16"/>
      <c r="H205" s="18">
        <v>0.9</v>
      </c>
      <c r="I205" s="18">
        <v>0.9</v>
      </c>
      <c r="J205" s="19">
        <v>0.9</v>
      </c>
    </row>
    <row r="206" spans="1:10" ht="15" customHeight="1" x14ac:dyDescent="0.25">
      <c r="A206" s="16">
        <v>45</v>
      </c>
      <c r="B206" s="16">
        <v>3613</v>
      </c>
      <c r="C206" s="16">
        <v>2132</v>
      </c>
      <c r="D206" s="17" t="s">
        <v>122</v>
      </c>
      <c r="E206" s="16">
        <v>39065</v>
      </c>
      <c r="F206" s="17" t="s">
        <v>199</v>
      </c>
      <c r="G206" s="16"/>
      <c r="H206" s="18">
        <v>56.5</v>
      </c>
      <c r="I206" s="18">
        <v>56.5</v>
      </c>
      <c r="J206" s="19">
        <v>68</v>
      </c>
    </row>
    <row r="207" spans="1:10" ht="15" customHeight="1" x14ac:dyDescent="0.25">
      <c r="A207" s="16">
        <v>45</v>
      </c>
      <c r="B207" s="16">
        <v>3613</v>
      </c>
      <c r="C207" s="16">
        <v>2132</v>
      </c>
      <c r="D207" s="17" t="s">
        <v>122</v>
      </c>
      <c r="E207" s="16">
        <v>39066</v>
      </c>
      <c r="F207" s="17" t="s">
        <v>200</v>
      </c>
      <c r="G207" s="16"/>
      <c r="H207" s="18">
        <v>52.5</v>
      </c>
      <c r="I207" s="18">
        <v>52.5</v>
      </c>
      <c r="J207" s="19">
        <v>24</v>
      </c>
    </row>
    <row r="208" spans="1:10" ht="15" customHeight="1" x14ac:dyDescent="0.25">
      <c r="A208" s="16">
        <v>45</v>
      </c>
      <c r="B208" s="16">
        <v>3613</v>
      </c>
      <c r="C208" s="16">
        <v>2132</v>
      </c>
      <c r="D208" s="17" t="s">
        <v>122</v>
      </c>
      <c r="E208" s="16">
        <v>39068</v>
      </c>
      <c r="F208" s="17" t="s">
        <v>201</v>
      </c>
      <c r="G208" s="16"/>
      <c r="H208" s="18">
        <v>39.700000000000003</v>
      </c>
      <c r="I208" s="18">
        <v>39.700000000000003</v>
      </c>
      <c r="J208" s="19">
        <v>45</v>
      </c>
    </row>
    <row r="209" spans="1:10" ht="15" customHeight="1" x14ac:dyDescent="0.25">
      <c r="A209" s="16">
        <v>45</v>
      </c>
      <c r="B209" s="16">
        <v>3613</v>
      </c>
      <c r="C209" s="16">
        <v>2132</v>
      </c>
      <c r="D209" s="17" t="s">
        <v>122</v>
      </c>
      <c r="E209" s="16">
        <v>39069</v>
      </c>
      <c r="F209" s="17" t="s">
        <v>202</v>
      </c>
      <c r="G209" s="16"/>
      <c r="H209" s="18">
        <v>17</v>
      </c>
      <c r="I209" s="18">
        <v>17</v>
      </c>
      <c r="J209" s="19">
        <v>20</v>
      </c>
    </row>
    <row r="210" spans="1:10" ht="15" customHeight="1" x14ac:dyDescent="0.25">
      <c r="A210" s="16">
        <v>45</v>
      </c>
      <c r="B210" s="16">
        <v>3613</v>
      </c>
      <c r="C210" s="16">
        <v>2132</v>
      </c>
      <c r="D210" s="17" t="s">
        <v>122</v>
      </c>
      <c r="E210" s="16">
        <v>39071</v>
      </c>
      <c r="F210" s="17" t="s">
        <v>203</v>
      </c>
      <c r="G210" s="16"/>
      <c r="H210" s="18">
        <v>61.2</v>
      </c>
      <c r="I210" s="18">
        <v>61.2</v>
      </c>
      <c r="J210" s="19">
        <v>0</v>
      </c>
    </row>
    <row r="211" spans="1:10" ht="15" customHeight="1" x14ac:dyDescent="0.25">
      <c r="A211" s="16">
        <v>45</v>
      </c>
      <c r="B211" s="16">
        <v>3613</v>
      </c>
      <c r="C211" s="16">
        <v>2132</v>
      </c>
      <c r="D211" s="17" t="s">
        <v>122</v>
      </c>
      <c r="E211" s="16">
        <v>39072</v>
      </c>
      <c r="F211" s="17" t="s">
        <v>204</v>
      </c>
      <c r="G211" s="16"/>
      <c r="H211" s="18">
        <v>26.5</v>
      </c>
      <c r="I211" s="18">
        <v>26.5</v>
      </c>
      <c r="J211" s="19">
        <v>32</v>
      </c>
    </row>
    <row r="212" spans="1:10" ht="15" customHeight="1" x14ac:dyDescent="0.25">
      <c r="A212" s="16">
        <v>45</v>
      </c>
      <c r="B212" s="16">
        <v>3613</v>
      </c>
      <c r="C212" s="16">
        <v>2132</v>
      </c>
      <c r="D212" s="17" t="s">
        <v>122</v>
      </c>
      <c r="E212" s="16">
        <v>39074</v>
      </c>
      <c r="F212" s="17" t="s">
        <v>205</v>
      </c>
      <c r="G212" s="16"/>
      <c r="H212" s="18">
        <v>20.7</v>
      </c>
      <c r="I212" s="18">
        <v>20.7</v>
      </c>
      <c r="J212" s="19">
        <v>25</v>
      </c>
    </row>
    <row r="213" spans="1:10" ht="15" customHeight="1" x14ac:dyDescent="0.25">
      <c r="A213" s="16">
        <v>45</v>
      </c>
      <c r="B213" s="16">
        <v>3613</v>
      </c>
      <c r="C213" s="16">
        <v>2132</v>
      </c>
      <c r="D213" s="17" t="s">
        <v>122</v>
      </c>
      <c r="E213" s="16">
        <v>39075</v>
      </c>
      <c r="F213" s="17" t="s">
        <v>206</v>
      </c>
      <c r="G213" s="16"/>
      <c r="H213" s="18">
        <v>33</v>
      </c>
      <c r="I213" s="18">
        <v>33</v>
      </c>
      <c r="J213" s="19">
        <v>41</v>
      </c>
    </row>
    <row r="214" spans="1:10" ht="15" customHeight="1" x14ac:dyDescent="0.25">
      <c r="A214" s="16">
        <v>45</v>
      </c>
      <c r="B214" s="16">
        <v>3613</v>
      </c>
      <c r="C214" s="16">
        <v>2132</v>
      </c>
      <c r="D214" s="17" t="s">
        <v>122</v>
      </c>
      <c r="E214" s="16">
        <v>39076</v>
      </c>
      <c r="F214" s="17" t="s">
        <v>207</v>
      </c>
      <c r="G214" s="16"/>
      <c r="H214" s="18">
        <v>66.5</v>
      </c>
      <c r="I214" s="18">
        <v>66.5</v>
      </c>
      <c r="J214" s="19">
        <v>81</v>
      </c>
    </row>
    <row r="215" spans="1:10" ht="15" customHeight="1" x14ac:dyDescent="0.25">
      <c r="A215" s="16">
        <v>45</v>
      </c>
      <c r="B215" s="16">
        <v>3613</v>
      </c>
      <c r="C215" s="16">
        <v>2132</v>
      </c>
      <c r="D215" s="17" t="s">
        <v>122</v>
      </c>
      <c r="E215" s="16">
        <v>39077</v>
      </c>
      <c r="F215" s="17" t="s">
        <v>208</v>
      </c>
      <c r="G215" s="16"/>
      <c r="H215" s="18">
        <v>16</v>
      </c>
      <c r="I215" s="18">
        <v>16</v>
      </c>
      <c r="J215" s="19">
        <v>20</v>
      </c>
    </row>
    <row r="216" spans="1:10" ht="15" customHeight="1" x14ac:dyDescent="0.25">
      <c r="A216" s="16">
        <v>45</v>
      </c>
      <c r="B216" s="16">
        <v>3613</v>
      </c>
      <c r="C216" s="16">
        <v>2132</v>
      </c>
      <c r="D216" s="17" t="s">
        <v>122</v>
      </c>
      <c r="E216" s="16">
        <v>39079</v>
      </c>
      <c r="F216" s="17" t="s">
        <v>209</v>
      </c>
      <c r="G216" s="16"/>
      <c r="H216" s="18">
        <v>73.5</v>
      </c>
      <c r="I216" s="18">
        <v>73.5</v>
      </c>
      <c r="J216" s="19">
        <v>88</v>
      </c>
    </row>
    <row r="217" spans="1:10" ht="15" customHeight="1" x14ac:dyDescent="0.25">
      <c r="A217" s="16">
        <v>45</v>
      </c>
      <c r="B217" s="16">
        <v>3613</v>
      </c>
      <c r="C217" s="16">
        <v>2132</v>
      </c>
      <c r="D217" s="17" t="s">
        <v>122</v>
      </c>
      <c r="E217" s="16">
        <v>39080</v>
      </c>
      <c r="F217" s="17" t="s">
        <v>210</v>
      </c>
      <c r="G217" s="16"/>
      <c r="H217" s="18">
        <v>22</v>
      </c>
      <c r="I217" s="18">
        <v>22</v>
      </c>
      <c r="J217" s="19">
        <v>26</v>
      </c>
    </row>
    <row r="218" spans="1:10" ht="15" customHeight="1" x14ac:dyDescent="0.25">
      <c r="A218" s="16">
        <v>45</v>
      </c>
      <c r="B218" s="16">
        <v>3613</v>
      </c>
      <c r="C218" s="16">
        <v>2132</v>
      </c>
      <c r="D218" s="17" t="s">
        <v>122</v>
      </c>
      <c r="E218" s="16">
        <v>39081</v>
      </c>
      <c r="F218" s="17" t="s">
        <v>211</v>
      </c>
      <c r="G218" s="16"/>
      <c r="H218" s="18">
        <v>48.2</v>
      </c>
      <c r="I218" s="18">
        <v>48.2</v>
      </c>
      <c r="J218" s="19">
        <v>58</v>
      </c>
    </row>
    <row r="219" spans="1:10" ht="15" customHeight="1" x14ac:dyDescent="0.25">
      <c r="A219" s="16">
        <v>45</v>
      </c>
      <c r="B219" s="16">
        <v>3613</v>
      </c>
      <c r="C219" s="16">
        <v>2132</v>
      </c>
      <c r="D219" s="17" t="s">
        <v>122</v>
      </c>
      <c r="E219" s="16">
        <v>39082</v>
      </c>
      <c r="F219" s="17" t="s">
        <v>212</v>
      </c>
      <c r="G219" s="16"/>
      <c r="H219" s="18">
        <v>18.600000000000001</v>
      </c>
      <c r="I219" s="18">
        <v>18.600000000000001</v>
      </c>
      <c r="J219" s="19">
        <v>21</v>
      </c>
    </row>
    <row r="220" spans="1:10" ht="15" customHeight="1" x14ac:dyDescent="0.25">
      <c r="A220" s="16">
        <v>45</v>
      </c>
      <c r="B220" s="16">
        <v>3613</v>
      </c>
      <c r="C220" s="16">
        <v>2132</v>
      </c>
      <c r="D220" s="17" t="s">
        <v>122</v>
      </c>
      <c r="E220" s="16">
        <v>39083</v>
      </c>
      <c r="F220" s="17" t="s">
        <v>213</v>
      </c>
      <c r="G220" s="16"/>
      <c r="H220" s="18">
        <v>99</v>
      </c>
      <c r="I220" s="18">
        <v>99</v>
      </c>
      <c r="J220" s="19">
        <v>120</v>
      </c>
    </row>
    <row r="221" spans="1:10" ht="15" customHeight="1" x14ac:dyDescent="0.25">
      <c r="A221" s="16">
        <v>45</v>
      </c>
      <c r="B221" s="16">
        <v>3613</v>
      </c>
      <c r="C221" s="16">
        <v>2132</v>
      </c>
      <c r="D221" s="17" t="s">
        <v>122</v>
      </c>
      <c r="E221" s="16">
        <v>39084</v>
      </c>
      <c r="F221" s="17" t="s">
        <v>214</v>
      </c>
      <c r="G221" s="16"/>
      <c r="H221" s="18">
        <v>16</v>
      </c>
      <c r="I221" s="18">
        <v>16</v>
      </c>
      <c r="J221" s="19">
        <v>20</v>
      </c>
    </row>
    <row r="222" spans="1:10" ht="15" customHeight="1" x14ac:dyDescent="0.25">
      <c r="A222" s="16">
        <v>45</v>
      </c>
      <c r="B222" s="16">
        <v>3613</v>
      </c>
      <c r="C222" s="16">
        <v>2132</v>
      </c>
      <c r="D222" s="17" t="s">
        <v>122</v>
      </c>
      <c r="E222" s="16">
        <v>39085</v>
      </c>
      <c r="F222" s="17" t="s">
        <v>215</v>
      </c>
      <c r="G222" s="16"/>
      <c r="H222" s="18">
        <v>57</v>
      </c>
      <c r="I222" s="18">
        <v>57</v>
      </c>
      <c r="J222" s="19">
        <v>70</v>
      </c>
    </row>
    <row r="223" spans="1:10" ht="1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5" customHeight="1" x14ac:dyDescent="0.25">
      <c r="A224" s="4" t="s">
        <v>453</v>
      </c>
      <c r="B224" s="4"/>
      <c r="C224" s="4"/>
      <c r="D224" s="5"/>
      <c r="E224" s="4"/>
      <c r="F224" s="5"/>
      <c r="G224" s="4"/>
      <c r="H224" s="10">
        <f>SUM(H177:H223)</f>
        <v>2293.9999999999995</v>
      </c>
      <c r="I224" s="10">
        <f>SUM(I177:I223)</f>
        <v>2293.9999999999995</v>
      </c>
      <c r="J224" s="11">
        <f>SUM(J177:J223)</f>
        <v>2680</v>
      </c>
    </row>
    <row r="225" spans="1:10" ht="1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5" customHeight="1" x14ac:dyDescent="0.25">
      <c r="A226" s="6" t="s">
        <v>454</v>
      </c>
      <c r="B226" s="6"/>
      <c r="C226" s="6"/>
      <c r="D226" s="7"/>
      <c r="E226" s="6"/>
      <c r="F226" s="7"/>
      <c r="G226" s="6"/>
      <c r="H226" s="12">
        <f>H224</f>
        <v>2293.9999999999995</v>
      </c>
      <c r="I226" s="12">
        <f>I224</f>
        <v>2293.9999999999995</v>
      </c>
      <c r="J226" s="13">
        <f>J224</f>
        <v>2680</v>
      </c>
    </row>
    <row r="227" spans="1:10" ht="1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5" customHeight="1" x14ac:dyDescent="0.25">
      <c r="A228" s="16">
        <v>45</v>
      </c>
      <c r="B228" s="16">
        <v>3613</v>
      </c>
      <c r="C228" s="16">
        <v>5137</v>
      </c>
      <c r="D228" s="17" t="s">
        <v>18</v>
      </c>
      <c r="E228" s="16">
        <v>390</v>
      </c>
      <c r="F228" s="17" t="s">
        <v>171</v>
      </c>
      <c r="G228" s="16"/>
      <c r="H228" s="18">
        <v>20</v>
      </c>
      <c r="I228" s="18">
        <v>20</v>
      </c>
      <c r="J228" s="19">
        <v>20</v>
      </c>
    </row>
    <row r="229" spans="1:10" ht="15" customHeight="1" x14ac:dyDescent="0.25">
      <c r="A229" s="16">
        <v>45</v>
      </c>
      <c r="B229" s="16">
        <v>3613</v>
      </c>
      <c r="C229" s="16">
        <v>5139</v>
      </c>
      <c r="D229" s="17" t="s">
        <v>12</v>
      </c>
      <c r="E229" s="16">
        <v>390</v>
      </c>
      <c r="F229" s="17" t="s">
        <v>171</v>
      </c>
      <c r="G229" s="16"/>
      <c r="H229" s="18">
        <v>200</v>
      </c>
      <c r="I229" s="18">
        <v>200</v>
      </c>
      <c r="J229" s="19">
        <v>100</v>
      </c>
    </row>
    <row r="230" spans="1:10" ht="15" customHeight="1" x14ac:dyDescent="0.25">
      <c r="A230" s="16">
        <v>45</v>
      </c>
      <c r="B230" s="16">
        <v>3613</v>
      </c>
      <c r="C230" s="16">
        <v>5151</v>
      </c>
      <c r="D230" s="17" t="s">
        <v>19</v>
      </c>
      <c r="E230" s="16">
        <v>390</v>
      </c>
      <c r="F230" s="17" t="s">
        <v>171</v>
      </c>
      <c r="G230" s="16"/>
      <c r="H230" s="18">
        <v>25</v>
      </c>
      <c r="I230" s="18">
        <v>25</v>
      </c>
      <c r="J230" s="19">
        <v>20</v>
      </c>
    </row>
    <row r="231" spans="1:10" ht="15" customHeight="1" x14ac:dyDescent="0.25">
      <c r="A231" s="16">
        <v>45</v>
      </c>
      <c r="B231" s="16">
        <v>3613</v>
      </c>
      <c r="C231" s="16">
        <v>5153</v>
      </c>
      <c r="D231" s="17" t="s">
        <v>20</v>
      </c>
      <c r="E231" s="16">
        <v>390</v>
      </c>
      <c r="F231" s="17" t="s">
        <v>171</v>
      </c>
      <c r="G231" s="16"/>
      <c r="H231" s="18">
        <v>45</v>
      </c>
      <c r="I231" s="18">
        <v>45</v>
      </c>
      <c r="J231" s="19">
        <v>50</v>
      </c>
    </row>
    <row r="232" spans="1:10" ht="15" customHeight="1" x14ac:dyDescent="0.25">
      <c r="A232" s="16">
        <v>45</v>
      </c>
      <c r="B232" s="16">
        <v>3613</v>
      </c>
      <c r="C232" s="16">
        <v>5154</v>
      </c>
      <c r="D232" s="17" t="s">
        <v>21</v>
      </c>
      <c r="E232" s="16">
        <v>390</v>
      </c>
      <c r="F232" s="17" t="s">
        <v>171</v>
      </c>
      <c r="G232" s="16"/>
      <c r="H232" s="18">
        <v>20</v>
      </c>
      <c r="I232" s="18">
        <v>20</v>
      </c>
      <c r="J232" s="19">
        <v>20</v>
      </c>
    </row>
    <row r="233" spans="1:10" ht="15" customHeight="1" x14ac:dyDescent="0.25">
      <c r="A233" s="16">
        <v>45</v>
      </c>
      <c r="B233" s="16">
        <v>3613</v>
      </c>
      <c r="C233" s="16">
        <v>5169</v>
      </c>
      <c r="D233" s="17" t="s">
        <v>27</v>
      </c>
      <c r="E233" s="16">
        <v>390</v>
      </c>
      <c r="F233" s="17" t="s">
        <v>171</v>
      </c>
      <c r="G233" s="16"/>
      <c r="H233" s="18">
        <v>600</v>
      </c>
      <c r="I233" s="18">
        <v>600</v>
      </c>
      <c r="J233" s="19">
        <v>600</v>
      </c>
    </row>
    <row r="234" spans="1:10" ht="15" customHeight="1" x14ac:dyDescent="0.25">
      <c r="A234" s="16">
        <v>45</v>
      </c>
      <c r="B234" s="16">
        <v>3613</v>
      </c>
      <c r="C234" s="16">
        <v>5171</v>
      </c>
      <c r="D234" s="17" t="s">
        <v>14</v>
      </c>
      <c r="E234" s="16">
        <v>390</v>
      </c>
      <c r="F234" s="17" t="s">
        <v>171</v>
      </c>
      <c r="G234" s="16"/>
      <c r="H234" s="18">
        <v>1000</v>
      </c>
      <c r="I234" s="18">
        <v>1220</v>
      </c>
      <c r="J234" s="19">
        <v>3200</v>
      </c>
    </row>
    <row r="235" spans="1:10" ht="1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5" customHeight="1" x14ac:dyDescent="0.25">
      <c r="A236" s="4" t="s">
        <v>455</v>
      </c>
      <c r="B236" s="4"/>
      <c r="C236" s="4"/>
      <c r="D236" s="5"/>
      <c r="E236" s="4"/>
      <c r="F236" s="5"/>
      <c r="G236" s="4"/>
      <c r="H236" s="10">
        <f>SUM(H227:H235)</f>
        <v>1910</v>
      </c>
      <c r="I236" s="10">
        <f>SUM(I227:I235)</f>
        <v>2130</v>
      </c>
      <c r="J236" s="11">
        <f>SUM(J227:J235)</f>
        <v>4010</v>
      </c>
    </row>
    <row r="237" spans="1:10" ht="1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5" customHeight="1" x14ac:dyDescent="0.25">
      <c r="A238" s="16">
        <v>45</v>
      </c>
      <c r="B238" s="16">
        <v>3613</v>
      </c>
      <c r="C238" s="16">
        <v>6121</v>
      </c>
      <c r="D238" s="17" t="s">
        <v>145</v>
      </c>
      <c r="E238" s="16">
        <v>3900324003</v>
      </c>
      <c r="F238" s="17" t="s">
        <v>216</v>
      </c>
      <c r="G238" s="16"/>
      <c r="H238" s="18">
        <v>2000</v>
      </c>
      <c r="I238" s="18">
        <v>4500</v>
      </c>
      <c r="J238" s="19">
        <v>1000</v>
      </c>
    </row>
    <row r="239" spans="1:10" ht="1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5" customHeight="1" x14ac:dyDescent="0.25">
      <c r="A240" s="4" t="s">
        <v>456</v>
      </c>
      <c r="B240" s="4"/>
      <c r="C240" s="4"/>
      <c r="D240" s="5"/>
      <c r="E240" s="4"/>
      <c r="F240" s="5"/>
      <c r="G240" s="4"/>
      <c r="H240" s="10">
        <f>SUM(H237:H239)</f>
        <v>2000</v>
      </c>
      <c r="I240" s="10">
        <f>SUM(I237:I239)</f>
        <v>4500</v>
      </c>
      <c r="J240" s="11">
        <f>SUM(J237:J239)</f>
        <v>1000</v>
      </c>
    </row>
    <row r="241" spans="1:10" ht="1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5" customHeight="1" x14ac:dyDescent="0.25">
      <c r="A242" s="6" t="s">
        <v>457</v>
      </c>
      <c r="B242" s="6"/>
      <c r="C242" s="6"/>
      <c r="D242" s="7"/>
      <c r="E242" s="6"/>
      <c r="F242" s="7"/>
      <c r="G242" s="6"/>
      <c r="H242" s="12">
        <f>H236+H240</f>
        <v>3910</v>
      </c>
      <c r="I242" s="12">
        <f>I236+I240</f>
        <v>6630</v>
      </c>
      <c r="J242" s="13">
        <f>J236+J240</f>
        <v>5010</v>
      </c>
    </row>
    <row r="243" spans="1:10" ht="1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s="20" customFormat="1" ht="30" customHeight="1" x14ac:dyDescent="0.25">
      <c r="A244" s="43" t="s">
        <v>381</v>
      </c>
      <c r="B244" s="42"/>
      <c r="C244" s="42"/>
      <c r="D244" s="42"/>
      <c r="E244" s="42"/>
      <c r="F244" s="42"/>
      <c r="G244" s="42"/>
      <c r="H244" s="42"/>
      <c r="I244" s="42"/>
      <c r="J244" s="42"/>
    </row>
    <row r="245" spans="1:10" ht="1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5" customHeight="1" x14ac:dyDescent="0.25">
      <c r="A246" s="16">
        <v>46</v>
      </c>
      <c r="B246" s="16">
        <v>6310</v>
      </c>
      <c r="C246" s="16">
        <v>2141</v>
      </c>
      <c r="D246" s="17" t="s">
        <v>101</v>
      </c>
      <c r="E246" s="16"/>
      <c r="F246" s="17"/>
      <c r="G246" s="16"/>
      <c r="H246" s="18">
        <v>0.5</v>
      </c>
      <c r="I246" s="18">
        <v>0.5</v>
      </c>
      <c r="J246" s="19">
        <v>0.8</v>
      </c>
    </row>
    <row r="247" spans="1:10" ht="1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5" customHeight="1" x14ac:dyDescent="0.25">
      <c r="A248" s="4" t="s">
        <v>364</v>
      </c>
      <c r="B248" s="4"/>
      <c r="C248" s="4"/>
      <c r="D248" s="5"/>
      <c r="E248" s="4"/>
      <c r="F248" s="5"/>
      <c r="G248" s="4"/>
      <c r="H248" s="10">
        <f>SUM(H245:H247)</f>
        <v>0.5</v>
      </c>
      <c r="I248" s="10">
        <f>SUM(I245:I247)</f>
        <v>0.5</v>
      </c>
      <c r="J248" s="11">
        <f>SUM(J245:J247)</f>
        <v>0.8</v>
      </c>
    </row>
    <row r="249" spans="1:10" ht="1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5" customHeight="1" x14ac:dyDescent="0.25">
      <c r="A250" s="6" t="s">
        <v>363</v>
      </c>
      <c r="B250" s="6"/>
      <c r="C250" s="6"/>
      <c r="D250" s="7"/>
      <c r="E250" s="6"/>
      <c r="F250" s="7"/>
      <c r="G250" s="6"/>
      <c r="H250" s="12">
        <f>H248</f>
        <v>0.5</v>
      </c>
      <c r="I250" s="12">
        <f>I248</f>
        <v>0.5</v>
      </c>
      <c r="J250" s="13">
        <f>J248</f>
        <v>0.8</v>
      </c>
    </row>
    <row r="251" spans="1:10" ht="1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5" customHeight="1" x14ac:dyDescent="0.25">
      <c r="A252" s="16">
        <v>46</v>
      </c>
      <c r="B252" s="16">
        <v>6171</v>
      </c>
      <c r="C252" s="16">
        <v>5134</v>
      </c>
      <c r="D252" s="17" t="s">
        <v>217</v>
      </c>
      <c r="E252" s="16"/>
      <c r="F252" s="17"/>
      <c r="G252" s="16"/>
      <c r="H252" s="18">
        <v>2</v>
      </c>
      <c r="I252" s="18">
        <v>2</v>
      </c>
      <c r="J252" s="19">
        <v>2</v>
      </c>
    </row>
    <row r="253" spans="1:10" ht="15" customHeight="1" x14ac:dyDescent="0.25">
      <c r="A253" s="16">
        <v>46</v>
      </c>
      <c r="B253" s="16">
        <v>6171</v>
      </c>
      <c r="C253" s="16">
        <v>5136</v>
      </c>
      <c r="D253" s="17" t="s">
        <v>218</v>
      </c>
      <c r="E253" s="16"/>
      <c r="F253" s="17"/>
      <c r="G253" s="16"/>
      <c r="H253" s="18">
        <v>0</v>
      </c>
      <c r="I253" s="18">
        <v>0</v>
      </c>
      <c r="J253" s="19">
        <v>1</v>
      </c>
    </row>
    <row r="254" spans="1:10" ht="15" customHeight="1" x14ac:dyDescent="0.25">
      <c r="A254" s="16">
        <v>46</v>
      </c>
      <c r="B254" s="16">
        <v>6171</v>
      </c>
      <c r="C254" s="16">
        <v>5137</v>
      </c>
      <c r="D254" s="17" t="s">
        <v>18</v>
      </c>
      <c r="E254" s="16"/>
      <c r="F254" s="17"/>
      <c r="G254" s="16"/>
      <c r="H254" s="18">
        <v>15</v>
      </c>
      <c r="I254" s="18">
        <v>15</v>
      </c>
      <c r="J254" s="19">
        <v>15</v>
      </c>
    </row>
    <row r="255" spans="1:10" ht="15" customHeight="1" x14ac:dyDescent="0.25">
      <c r="A255" s="16">
        <v>46</v>
      </c>
      <c r="B255" s="16">
        <v>6171</v>
      </c>
      <c r="C255" s="16">
        <v>5139</v>
      </c>
      <c r="D255" s="17" t="s">
        <v>12</v>
      </c>
      <c r="E255" s="16"/>
      <c r="F255" s="17"/>
      <c r="G255" s="16"/>
      <c r="H255" s="18">
        <v>25</v>
      </c>
      <c r="I255" s="18">
        <v>25</v>
      </c>
      <c r="J255" s="19">
        <v>25</v>
      </c>
    </row>
    <row r="256" spans="1:10" ht="15" customHeight="1" x14ac:dyDescent="0.25">
      <c r="A256" s="16">
        <v>46</v>
      </c>
      <c r="B256" s="16">
        <v>6171</v>
      </c>
      <c r="C256" s="16">
        <v>5156</v>
      </c>
      <c r="D256" s="17" t="s">
        <v>22</v>
      </c>
      <c r="E256" s="16"/>
      <c r="F256" s="17"/>
      <c r="G256" s="16"/>
      <c r="H256" s="18">
        <v>35</v>
      </c>
      <c r="I256" s="18">
        <v>35</v>
      </c>
      <c r="J256" s="19">
        <v>34</v>
      </c>
    </row>
    <row r="257" spans="1:10" ht="15" customHeight="1" x14ac:dyDescent="0.25">
      <c r="A257" s="16">
        <v>46</v>
      </c>
      <c r="B257" s="16">
        <v>6171</v>
      </c>
      <c r="C257" s="16">
        <v>5163</v>
      </c>
      <c r="D257" s="17" t="s">
        <v>24</v>
      </c>
      <c r="E257" s="16"/>
      <c r="F257" s="17"/>
      <c r="G257" s="16"/>
      <c r="H257" s="18">
        <v>5</v>
      </c>
      <c r="I257" s="18">
        <v>5</v>
      </c>
      <c r="J257" s="19">
        <v>3</v>
      </c>
    </row>
    <row r="258" spans="1:10" ht="15" customHeight="1" x14ac:dyDescent="0.25">
      <c r="A258" s="16">
        <v>46</v>
      </c>
      <c r="B258" s="16">
        <v>6171</v>
      </c>
      <c r="C258" s="16">
        <v>5169</v>
      </c>
      <c r="D258" s="17" t="s">
        <v>27</v>
      </c>
      <c r="E258" s="16"/>
      <c r="F258" s="17"/>
      <c r="G258" s="16"/>
      <c r="H258" s="18">
        <v>20</v>
      </c>
      <c r="I258" s="18">
        <v>20</v>
      </c>
      <c r="J258" s="19">
        <v>20</v>
      </c>
    </row>
    <row r="259" spans="1:10" ht="15" customHeight="1" x14ac:dyDescent="0.25">
      <c r="A259" s="16">
        <v>46</v>
      </c>
      <c r="B259" s="16">
        <v>6171</v>
      </c>
      <c r="C259" s="16">
        <v>5171</v>
      </c>
      <c r="D259" s="17" t="s">
        <v>14</v>
      </c>
      <c r="E259" s="16"/>
      <c r="F259" s="17"/>
      <c r="G259" s="16"/>
      <c r="H259" s="18">
        <v>20</v>
      </c>
      <c r="I259" s="18">
        <v>20</v>
      </c>
      <c r="J259" s="19">
        <v>20</v>
      </c>
    </row>
    <row r="260" spans="1:10" ht="15" customHeight="1" x14ac:dyDescent="0.25">
      <c r="A260" s="16">
        <v>46</v>
      </c>
      <c r="B260" s="16">
        <v>6171</v>
      </c>
      <c r="C260" s="16">
        <v>5362</v>
      </c>
      <c r="D260" s="17" t="s">
        <v>113</v>
      </c>
      <c r="E260" s="16"/>
      <c r="F260" s="17"/>
      <c r="G260" s="16"/>
      <c r="H260" s="18">
        <v>50</v>
      </c>
      <c r="I260" s="18">
        <v>50</v>
      </c>
      <c r="J260" s="19">
        <v>0</v>
      </c>
    </row>
    <row r="261" spans="1:10" ht="1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5" customHeight="1" x14ac:dyDescent="0.25">
      <c r="A262" s="4" t="s">
        <v>362</v>
      </c>
      <c r="B262" s="4"/>
      <c r="C262" s="4"/>
      <c r="D262" s="5"/>
      <c r="E262" s="4"/>
      <c r="F262" s="5"/>
      <c r="G262" s="4"/>
      <c r="H262" s="10">
        <f>SUM(H251:H261)</f>
        <v>172</v>
      </c>
      <c r="I262" s="10">
        <f>SUM(I251:I261)</f>
        <v>172</v>
      </c>
      <c r="J262" s="11">
        <f>SUM(J251:J261)</f>
        <v>120</v>
      </c>
    </row>
    <row r="263" spans="1:10" ht="1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5" customHeight="1" x14ac:dyDescent="0.25">
      <c r="A264" s="6" t="s">
        <v>361</v>
      </c>
      <c r="B264" s="6"/>
      <c r="C264" s="6"/>
      <c r="D264" s="7"/>
      <c r="E264" s="6"/>
      <c r="F264" s="7"/>
      <c r="G264" s="6"/>
      <c r="H264" s="12">
        <f>H262</f>
        <v>172</v>
      </c>
      <c r="I264" s="12">
        <f>I262</f>
        <v>172</v>
      </c>
      <c r="J264" s="13">
        <f>J262</f>
        <v>120</v>
      </c>
    </row>
    <row r="265" spans="1:10" ht="1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5" customHeight="1" x14ac:dyDescent="0.25">
      <c r="A266" s="8" t="s">
        <v>360</v>
      </c>
      <c r="B266" s="8"/>
      <c r="C266" s="8"/>
      <c r="D266" s="9"/>
      <c r="E266" s="8"/>
      <c r="F266" s="9"/>
      <c r="G266" s="8"/>
      <c r="H266" s="14">
        <f>H27+H122+H150+H226+H250</f>
        <v>21349.5</v>
      </c>
      <c r="I266" s="14">
        <f>I27+I122+I150+I226+I250</f>
        <v>21482.5</v>
      </c>
      <c r="J266" s="15">
        <f>J27+J122+J150+J226+J250</f>
        <v>181030.8</v>
      </c>
    </row>
    <row r="267" spans="1:10" ht="15" customHeight="1" x14ac:dyDescent="0.25">
      <c r="A267" s="8" t="s">
        <v>359</v>
      </c>
      <c r="B267" s="8"/>
      <c r="C267" s="8"/>
      <c r="D267" s="9"/>
      <c r="E267" s="8"/>
      <c r="F267" s="9"/>
      <c r="G267" s="8"/>
      <c r="H267" s="14">
        <f>H114+H141+H174+H242+H264</f>
        <v>105957</v>
      </c>
      <c r="I267" s="14">
        <f>I114+I141+I174+I242+I264</f>
        <v>213599.9</v>
      </c>
      <c r="J267" s="15">
        <f>J114+J141+J174+J242+J264</f>
        <v>219440</v>
      </c>
    </row>
    <row r="270" spans="1:10" ht="15" customHeight="1" x14ac:dyDescent="0.25">
      <c r="J270" s="21"/>
    </row>
    <row r="272" spans="1:10" ht="15" customHeight="1" x14ac:dyDescent="0.25">
      <c r="J272" s="21"/>
    </row>
  </sheetData>
  <mergeCells count="6">
    <mergeCell ref="A1:J1"/>
    <mergeCell ref="A244:J244"/>
    <mergeCell ref="A176:J176"/>
    <mergeCell ref="A143:J143"/>
    <mergeCell ref="A116:J116"/>
    <mergeCell ref="A4:J4"/>
  </mergeCells>
  <pageMargins left="0.19685039369791668" right="0.19685039369791668" top="0.19685039369791668" bottom="0.39370078739583336" header="0.19685039369791668" footer="0.19685039369791668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="74" zoomScaleNormal="74" workbookViewId="0">
      <pane ySplit="2" topLeftCell="A3" activePane="bottomLeft" state="frozenSplit"/>
      <selection activeCell="N26" sqref="N26"/>
      <selection pane="bottomLeft" activeCell="J3" sqref="J3"/>
    </sheetView>
  </sheetViews>
  <sheetFormatPr defaultRowHeight="15" customHeight="1" x14ac:dyDescent="0.25"/>
  <cols>
    <col min="1" max="1" width="10.140625" style="1" customWidth="1"/>
    <col min="2" max="3" width="5.5703125" style="1" customWidth="1"/>
    <col min="4" max="4" width="36.5703125" style="2" customWidth="1"/>
    <col min="5" max="5" width="8.5703125" style="1" customWidth="1"/>
    <col min="6" max="6" width="45.5703125" style="2" customWidth="1"/>
    <col min="7" max="7" width="7.28515625" style="1" customWidth="1"/>
    <col min="8" max="10" width="16.85546875" style="3" customWidth="1"/>
  </cols>
  <sheetData>
    <row r="1" spans="1:10" s="20" customFormat="1" ht="30" customHeight="1" x14ac:dyDescent="0.25">
      <c r="A1" s="41" t="s">
        <v>219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20" customFormat="1" ht="30" customHeight="1" x14ac:dyDescent="0.25">
      <c r="A2" s="33" t="s">
        <v>445</v>
      </c>
      <c r="B2" s="33" t="s">
        <v>0</v>
      </c>
      <c r="C2" s="33" t="s">
        <v>1</v>
      </c>
      <c r="D2" s="34" t="s">
        <v>2</v>
      </c>
      <c r="E2" s="33" t="s">
        <v>3</v>
      </c>
      <c r="F2" s="34" t="s">
        <v>4</v>
      </c>
      <c r="G2" s="33" t="s">
        <v>5</v>
      </c>
      <c r="H2" s="35" t="s">
        <v>446</v>
      </c>
      <c r="I2" s="35" t="s">
        <v>447</v>
      </c>
      <c r="J2" s="35" t="s">
        <v>496</v>
      </c>
    </row>
    <row r="3" spans="1:10" ht="15" customHeight="1" x14ac:dyDescent="0.25">
      <c r="A3"/>
      <c r="B3"/>
      <c r="C3"/>
      <c r="D3"/>
      <c r="E3"/>
      <c r="F3"/>
      <c r="G3"/>
      <c r="H3"/>
      <c r="I3"/>
      <c r="J3"/>
    </row>
    <row r="4" spans="1:10" ht="15" customHeight="1" x14ac:dyDescent="0.25">
      <c r="A4" s="16">
        <v>50</v>
      </c>
      <c r="B4" s="16"/>
      <c r="C4" s="16">
        <v>4116</v>
      </c>
      <c r="D4" s="17" t="s">
        <v>29</v>
      </c>
      <c r="E4" s="16"/>
      <c r="F4" s="17"/>
      <c r="G4" s="16">
        <v>13010</v>
      </c>
      <c r="H4" s="18">
        <v>178.2</v>
      </c>
      <c r="I4" s="18">
        <v>178.2</v>
      </c>
      <c r="J4" s="19">
        <v>198</v>
      </c>
    </row>
    <row r="5" spans="1:10" ht="15" customHeight="1" x14ac:dyDescent="0.25">
      <c r="A5" s="16">
        <v>50</v>
      </c>
      <c r="B5" s="16"/>
      <c r="C5" s="16">
        <v>4116</v>
      </c>
      <c r="D5" s="17" t="s">
        <v>29</v>
      </c>
      <c r="E5" s="16"/>
      <c r="F5" s="17"/>
      <c r="G5" s="16">
        <v>13024</v>
      </c>
      <c r="H5" s="18">
        <v>2800</v>
      </c>
      <c r="I5" s="18">
        <v>2822.7</v>
      </c>
      <c r="J5" s="19">
        <v>2822</v>
      </c>
    </row>
    <row r="6" spans="1:10" ht="15" customHeight="1" x14ac:dyDescent="0.25">
      <c r="A6" s="16">
        <v>50</v>
      </c>
      <c r="B6" s="16"/>
      <c r="C6" s="16">
        <v>4121</v>
      </c>
      <c r="D6" s="17" t="s">
        <v>8</v>
      </c>
      <c r="E6" s="16"/>
      <c r="F6" s="17"/>
      <c r="G6" s="16"/>
      <c r="H6" s="18">
        <v>604.79999999999995</v>
      </c>
      <c r="I6" s="18">
        <v>604.79999999999995</v>
      </c>
      <c r="J6" s="19">
        <v>597.79999999999995</v>
      </c>
    </row>
    <row r="7" spans="1:10" ht="15" customHeight="1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" t="s">
        <v>388</v>
      </c>
      <c r="B8" s="4"/>
      <c r="C8" s="4"/>
      <c r="D8" s="5"/>
      <c r="E8" s="4"/>
      <c r="F8" s="5"/>
      <c r="G8" s="4"/>
      <c r="H8" s="10">
        <f>SUM(H3:H7)</f>
        <v>3583</v>
      </c>
      <c r="I8" s="10">
        <f>SUM(I3:I7)</f>
        <v>3605.7</v>
      </c>
      <c r="J8" s="11">
        <f>SUM(J3:J7)</f>
        <v>3617.8</v>
      </c>
    </row>
    <row r="9" spans="1:10" ht="15" customHeight="1" x14ac:dyDescent="0.25">
      <c r="A9"/>
      <c r="B9"/>
      <c r="C9"/>
      <c r="D9"/>
      <c r="E9"/>
      <c r="F9"/>
      <c r="G9"/>
      <c r="H9"/>
      <c r="I9"/>
      <c r="J9"/>
    </row>
    <row r="10" spans="1:10" ht="15" customHeight="1" x14ac:dyDescent="0.25">
      <c r="A10" s="6" t="s">
        <v>386</v>
      </c>
      <c r="B10" s="6"/>
      <c r="C10" s="6"/>
      <c r="D10" s="7"/>
      <c r="E10" s="6"/>
      <c r="F10" s="7"/>
      <c r="G10" s="6"/>
      <c r="H10" s="12">
        <f>H8</f>
        <v>3583</v>
      </c>
      <c r="I10" s="12">
        <f>I8</f>
        <v>3605.7</v>
      </c>
      <c r="J10" s="13">
        <f>J8</f>
        <v>3617.8</v>
      </c>
    </row>
    <row r="11" spans="1:10" ht="15" customHeight="1" x14ac:dyDescent="0.25">
      <c r="A11"/>
      <c r="B11"/>
      <c r="C11"/>
      <c r="D11"/>
      <c r="E11"/>
      <c r="F11"/>
      <c r="G11"/>
      <c r="H11"/>
      <c r="I11"/>
      <c r="J11"/>
    </row>
    <row r="12" spans="1:10" ht="15" customHeight="1" x14ac:dyDescent="0.25">
      <c r="A12" s="16">
        <v>50</v>
      </c>
      <c r="B12" s="16">
        <v>3421</v>
      </c>
      <c r="C12" s="16">
        <v>5139</v>
      </c>
      <c r="D12" s="17" t="s">
        <v>12</v>
      </c>
      <c r="E12" s="16"/>
      <c r="F12" s="17"/>
      <c r="G12" s="16"/>
      <c r="H12" s="18">
        <v>25</v>
      </c>
      <c r="I12" s="18">
        <v>25</v>
      </c>
      <c r="J12" s="19">
        <v>25</v>
      </c>
    </row>
    <row r="13" spans="1:10" ht="15" customHeight="1" x14ac:dyDescent="0.25">
      <c r="A13" s="16">
        <v>50</v>
      </c>
      <c r="B13" s="16">
        <v>3429</v>
      </c>
      <c r="C13" s="16">
        <v>5136</v>
      </c>
      <c r="D13" s="17" t="s">
        <v>218</v>
      </c>
      <c r="E13" s="16">
        <v>701</v>
      </c>
      <c r="F13" s="17" t="s">
        <v>227</v>
      </c>
      <c r="G13" s="16"/>
      <c r="H13" s="18">
        <v>3</v>
      </c>
      <c r="I13" s="18">
        <v>3</v>
      </c>
      <c r="J13" s="19">
        <v>3</v>
      </c>
    </row>
    <row r="14" spans="1:10" ht="15" customHeight="1" x14ac:dyDescent="0.25">
      <c r="A14" s="16">
        <v>50</v>
      </c>
      <c r="B14" s="16">
        <v>3429</v>
      </c>
      <c r="C14" s="16">
        <v>5137</v>
      </c>
      <c r="D14" s="17" t="s">
        <v>18</v>
      </c>
      <c r="E14" s="16">
        <v>701</v>
      </c>
      <c r="F14" s="17" t="s">
        <v>227</v>
      </c>
      <c r="G14" s="16"/>
      <c r="H14" s="18">
        <v>30</v>
      </c>
      <c r="I14" s="18">
        <v>30</v>
      </c>
      <c r="J14" s="19">
        <v>30</v>
      </c>
    </row>
    <row r="15" spans="1:10" ht="15" customHeight="1" x14ac:dyDescent="0.25">
      <c r="A15" s="16">
        <v>50</v>
      </c>
      <c r="B15" s="16">
        <v>3429</v>
      </c>
      <c r="C15" s="16">
        <v>5139</v>
      </c>
      <c r="D15" s="17" t="s">
        <v>12</v>
      </c>
      <c r="E15" s="16">
        <v>701</v>
      </c>
      <c r="F15" s="17" t="s">
        <v>227</v>
      </c>
      <c r="G15" s="16"/>
      <c r="H15" s="18">
        <v>15</v>
      </c>
      <c r="I15" s="18">
        <v>15</v>
      </c>
      <c r="J15" s="19">
        <v>15</v>
      </c>
    </row>
    <row r="16" spans="1:10" ht="15" customHeight="1" x14ac:dyDescent="0.25">
      <c r="A16" s="16">
        <v>50</v>
      </c>
      <c r="B16" s="16">
        <v>3429</v>
      </c>
      <c r="C16" s="16">
        <v>5151</v>
      </c>
      <c r="D16" s="17" t="s">
        <v>19</v>
      </c>
      <c r="E16" s="16">
        <v>701</v>
      </c>
      <c r="F16" s="17" t="s">
        <v>227</v>
      </c>
      <c r="G16" s="16"/>
      <c r="H16" s="18">
        <v>3</v>
      </c>
      <c r="I16" s="18">
        <v>3</v>
      </c>
      <c r="J16" s="19">
        <v>3</v>
      </c>
    </row>
    <row r="17" spans="1:10" ht="15" customHeight="1" x14ac:dyDescent="0.25">
      <c r="A17" s="16">
        <v>50</v>
      </c>
      <c r="B17" s="16">
        <v>3429</v>
      </c>
      <c r="C17" s="16">
        <v>5154</v>
      </c>
      <c r="D17" s="17" t="s">
        <v>21</v>
      </c>
      <c r="E17" s="16">
        <v>701</v>
      </c>
      <c r="F17" s="17" t="s">
        <v>227</v>
      </c>
      <c r="G17" s="16"/>
      <c r="H17" s="18">
        <v>10</v>
      </c>
      <c r="I17" s="18">
        <v>10</v>
      </c>
      <c r="J17" s="19">
        <v>10</v>
      </c>
    </row>
    <row r="18" spans="1:10" ht="15" customHeight="1" x14ac:dyDescent="0.25">
      <c r="A18" s="16">
        <v>50</v>
      </c>
      <c r="B18" s="16">
        <v>3429</v>
      </c>
      <c r="C18" s="16">
        <v>5169</v>
      </c>
      <c r="D18" s="17" t="s">
        <v>27</v>
      </c>
      <c r="E18" s="16">
        <v>701</v>
      </c>
      <c r="F18" s="17" t="s">
        <v>227</v>
      </c>
      <c r="G18" s="16"/>
      <c r="H18" s="18">
        <v>75</v>
      </c>
      <c r="I18" s="18">
        <v>75</v>
      </c>
      <c r="J18" s="19">
        <v>75</v>
      </c>
    </row>
    <row r="19" spans="1:10" ht="15" customHeight="1" x14ac:dyDescent="0.25">
      <c r="A19" s="16">
        <v>50</v>
      </c>
      <c r="B19" s="16">
        <v>3632</v>
      </c>
      <c r="C19" s="16">
        <v>5811</v>
      </c>
      <c r="D19" s="17" t="s">
        <v>228</v>
      </c>
      <c r="E19" s="16"/>
      <c r="F19" s="17"/>
      <c r="G19" s="16"/>
      <c r="H19" s="18">
        <v>20</v>
      </c>
      <c r="I19" s="18">
        <v>20</v>
      </c>
      <c r="J19" s="19">
        <v>40</v>
      </c>
    </row>
    <row r="20" spans="1:10" ht="15" customHeight="1" x14ac:dyDescent="0.25">
      <c r="A20" s="16">
        <v>50</v>
      </c>
      <c r="B20" s="16">
        <v>3900</v>
      </c>
      <c r="C20" s="16">
        <v>5169</v>
      </c>
      <c r="D20" s="17" t="s">
        <v>27</v>
      </c>
      <c r="E20" s="16">
        <v>709</v>
      </c>
      <c r="F20" s="17" t="s">
        <v>229</v>
      </c>
      <c r="G20" s="16"/>
      <c r="H20" s="18">
        <v>350</v>
      </c>
      <c r="I20" s="18">
        <v>350</v>
      </c>
      <c r="J20" s="19">
        <v>350</v>
      </c>
    </row>
    <row r="21" spans="1:10" ht="15" customHeight="1" x14ac:dyDescent="0.25">
      <c r="A21" s="16">
        <v>50</v>
      </c>
      <c r="B21" s="16">
        <v>4339</v>
      </c>
      <c r="C21" s="16">
        <v>5011</v>
      </c>
      <c r="D21" s="17" t="s">
        <v>230</v>
      </c>
      <c r="E21" s="16"/>
      <c r="F21" s="17"/>
      <c r="G21" s="16">
        <v>13010</v>
      </c>
      <c r="H21" s="18">
        <v>121.8</v>
      </c>
      <c r="I21" s="18">
        <v>236.1</v>
      </c>
      <c r="J21" s="19">
        <v>155</v>
      </c>
    </row>
    <row r="22" spans="1:10" ht="15" customHeight="1" x14ac:dyDescent="0.25">
      <c r="A22" s="16">
        <v>50</v>
      </c>
      <c r="B22" s="16">
        <v>4339</v>
      </c>
      <c r="C22" s="16">
        <v>5031</v>
      </c>
      <c r="D22" s="17" t="s">
        <v>231</v>
      </c>
      <c r="E22" s="16"/>
      <c r="F22" s="17"/>
      <c r="G22" s="16">
        <v>13010</v>
      </c>
      <c r="H22" s="18">
        <v>0</v>
      </c>
      <c r="I22" s="18">
        <v>29.9</v>
      </c>
      <c r="J22" s="19">
        <v>39</v>
      </c>
    </row>
    <row r="23" spans="1:10" ht="15" customHeight="1" x14ac:dyDescent="0.25">
      <c r="A23" s="16">
        <v>50</v>
      </c>
      <c r="B23" s="16">
        <v>4339</v>
      </c>
      <c r="C23" s="16">
        <v>5032</v>
      </c>
      <c r="D23" s="17" t="s">
        <v>232</v>
      </c>
      <c r="E23" s="16"/>
      <c r="F23" s="17"/>
      <c r="G23" s="16">
        <v>13010</v>
      </c>
      <c r="H23" s="18">
        <v>0</v>
      </c>
      <c r="I23" s="18">
        <v>10.9</v>
      </c>
      <c r="J23" s="19">
        <v>14</v>
      </c>
    </row>
    <row r="24" spans="1:10" ht="15" customHeight="1" x14ac:dyDescent="0.25">
      <c r="A24" s="16">
        <v>50</v>
      </c>
      <c r="B24" s="16">
        <v>4339</v>
      </c>
      <c r="C24" s="16">
        <v>5038</v>
      </c>
      <c r="D24" s="17" t="s">
        <v>233</v>
      </c>
      <c r="E24" s="16"/>
      <c r="F24" s="17"/>
      <c r="G24" s="16">
        <v>13010</v>
      </c>
      <c r="H24" s="18">
        <v>0</v>
      </c>
      <c r="I24" s="18">
        <v>1.4</v>
      </c>
      <c r="J24" s="19">
        <v>1</v>
      </c>
    </row>
    <row r="25" spans="1:10" ht="15" customHeight="1" x14ac:dyDescent="0.25">
      <c r="A25" s="16">
        <v>50</v>
      </c>
      <c r="B25" s="16">
        <v>4339</v>
      </c>
      <c r="C25" s="16">
        <v>5136</v>
      </c>
      <c r="D25" s="17" t="s">
        <v>218</v>
      </c>
      <c r="E25" s="16"/>
      <c r="F25" s="17"/>
      <c r="G25" s="16">
        <v>13010</v>
      </c>
      <c r="H25" s="18">
        <v>1</v>
      </c>
      <c r="I25" s="18">
        <v>1</v>
      </c>
      <c r="J25" s="19">
        <v>1</v>
      </c>
    </row>
    <row r="26" spans="1:10" ht="15" customHeight="1" x14ac:dyDescent="0.25">
      <c r="A26" s="16">
        <v>50</v>
      </c>
      <c r="B26" s="16">
        <v>4339</v>
      </c>
      <c r="C26" s="16">
        <v>5156</v>
      </c>
      <c r="D26" s="17" t="s">
        <v>22</v>
      </c>
      <c r="E26" s="16"/>
      <c r="F26" s="17"/>
      <c r="G26" s="16">
        <v>13010</v>
      </c>
      <c r="H26" s="18">
        <v>1</v>
      </c>
      <c r="I26" s="18">
        <v>1.9</v>
      </c>
      <c r="J26" s="19">
        <v>1.3</v>
      </c>
    </row>
    <row r="27" spans="1:10" ht="15" customHeight="1" x14ac:dyDescent="0.25">
      <c r="A27" s="16">
        <v>50</v>
      </c>
      <c r="B27" s="16">
        <v>4339</v>
      </c>
      <c r="C27" s="16">
        <v>5167</v>
      </c>
      <c r="D27" s="17" t="s">
        <v>25</v>
      </c>
      <c r="E27" s="16"/>
      <c r="F27" s="17"/>
      <c r="G27" s="16">
        <v>13010</v>
      </c>
      <c r="H27" s="18">
        <v>4.4000000000000004</v>
      </c>
      <c r="I27" s="18">
        <v>4.4000000000000004</v>
      </c>
      <c r="J27" s="19">
        <v>4.4000000000000004</v>
      </c>
    </row>
    <row r="28" spans="1:10" ht="15" customHeight="1" x14ac:dyDescent="0.25">
      <c r="A28" s="16">
        <v>50</v>
      </c>
      <c r="B28" s="16">
        <v>4339</v>
      </c>
      <c r="C28" s="16">
        <v>5169</v>
      </c>
      <c r="D28" s="17" t="s">
        <v>27</v>
      </c>
      <c r="E28" s="16"/>
      <c r="F28" s="17"/>
      <c r="G28" s="16">
        <v>13010</v>
      </c>
      <c r="H28" s="18">
        <v>50</v>
      </c>
      <c r="I28" s="18">
        <v>50</v>
      </c>
      <c r="J28" s="19">
        <v>50</v>
      </c>
    </row>
    <row r="29" spans="1:10" ht="15" customHeight="1" x14ac:dyDescent="0.25">
      <c r="A29" s="16">
        <v>50</v>
      </c>
      <c r="B29" s="16">
        <v>4339</v>
      </c>
      <c r="C29" s="16">
        <v>5169</v>
      </c>
      <c r="D29" s="17" t="s">
        <v>27</v>
      </c>
      <c r="E29" s="16">
        <v>706</v>
      </c>
      <c r="F29" s="17" t="s">
        <v>234</v>
      </c>
      <c r="G29" s="16"/>
      <c r="H29" s="18">
        <v>100</v>
      </c>
      <c r="I29" s="18">
        <v>100</v>
      </c>
      <c r="J29" s="19">
        <v>100</v>
      </c>
    </row>
    <row r="30" spans="1:10" ht="15" customHeight="1" x14ac:dyDescent="0.25">
      <c r="A30" s="16">
        <v>50</v>
      </c>
      <c r="B30" s="16">
        <v>4339</v>
      </c>
      <c r="C30" s="16">
        <v>5173</v>
      </c>
      <c r="D30" s="17" t="s">
        <v>235</v>
      </c>
      <c r="E30" s="16"/>
      <c r="F30" s="17"/>
      <c r="G30" s="16">
        <v>13010</v>
      </c>
      <c r="H30" s="18">
        <v>0</v>
      </c>
      <c r="I30" s="18">
        <v>1</v>
      </c>
      <c r="J30" s="19">
        <v>1</v>
      </c>
    </row>
    <row r="31" spans="1:10" ht="15" customHeight="1" x14ac:dyDescent="0.25">
      <c r="A31" s="16">
        <v>50</v>
      </c>
      <c r="B31" s="16">
        <v>4351</v>
      </c>
      <c r="C31" s="16">
        <v>5169</v>
      </c>
      <c r="D31" s="17" t="s">
        <v>27</v>
      </c>
      <c r="E31" s="16">
        <v>705</v>
      </c>
      <c r="F31" s="17" t="s">
        <v>236</v>
      </c>
      <c r="G31" s="16"/>
      <c r="H31" s="18">
        <v>7</v>
      </c>
      <c r="I31" s="18">
        <v>7</v>
      </c>
      <c r="J31" s="19">
        <v>7</v>
      </c>
    </row>
    <row r="32" spans="1:10" ht="15" customHeight="1" x14ac:dyDescent="0.25">
      <c r="A32" s="16">
        <v>50</v>
      </c>
      <c r="B32" s="16">
        <v>4351</v>
      </c>
      <c r="C32" s="16">
        <v>5175</v>
      </c>
      <c r="D32" s="17" t="s">
        <v>237</v>
      </c>
      <c r="E32" s="16">
        <v>705</v>
      </c>
      <c r="F32" s="17" t="s">
        <v>236</v>
      </c>
      <c r="G32" s="16"/>
      <c r="H32" s="18">
        <v>8</v>
      </c>
      <c r="I32" s="18">
        <v>8</v>
      </c>
      <c r="J32" s="19">
        <v>8</v>
      </c>
    </row>
    <row r="33" spans="1:10" ht="15" customHeight="1" x14ac:dyDescent="0.25">
      <c r="A33" s="16">
        <v>50</v>
      </c>
      <c r="B33" s="16">
        <v>4351</v>
      </c>
      <c r="C33" s="16">
        <v>5194</v>
      </c>
      <c r="D33" s="17" t="s">
        <v>238</v>
      </c>
      <c r="E33" s="16">
        <v>705</v>
      </c>
      <c r="F33" s="17" t="s">
        <v>236</v>
      </c>
      <c r="G33" s="16"/>
      <c r="H33" s="18">
        <v>1</v>
      </c>
      <c r="I33" s="18">
        <v>1</v>
      </c>
      <c r="J33" s="19">
        <v>1</v>
      </c>
    </row>
    <row r="34" spans="1:10" ht="15" customHeight="1" x14ac:dyDescent="0.25">
      <c r="A34" s="16">
        <v>50</v>
      </c>
      <c r="B34" s="16">
        <v>4351</v>
      </c>
      <c r="C34" s="16">
        <v>5223</v>
      </c>
      <c r="D34" s="17" t="s">
        <v>239</v>
      </c>
      <c r="E34" s="16">
        <v>703</v>
      </c>
      <c r="F34" s="17" t="s">
        <v>240</v>
      </c>
      <c r="G34" s="16"/>
      <c r="H34" s="18">
        <v>1610.8</v>
      </c>
      <c r="I34" s="18">
        <v>1610.8</v>
      </c>
      <c r="J34" s="19">
        <v>1534.9</v>
      </c>
    </row>
    <row r="35" spans="1:10" ht="15" customHeight="1" x14ac:dyDescent="0.25">
      <c r="A35" s="16">
        <v>50</v>
      </c>
      <c r="B35" s="16">
        <v>4351</v>
      </c>
      <c r="C35" s="16">
        <v>5229</v>
      </c>
      <c r="D35" s="17" t="s">
        <v>241</v>
      </c>
      <c r="E35" s="16">
        <v>708</v>
      </c>
      <c r="F35" s="17" t="s">
        <v>242</v>
      </c>
      <c r="G35" s="16"/>
      <c r="H35" s="18">
        <v>390</v>
      </c>
      <c r="I35" s="18">
        <v>390</v>
      </c>
      <c r="J35" s="19">
        <v>459.6</v>
      </c>
    </row>
    <row r="36" spans="1:10" ht="15" customHeight="1" x14ac:dyDescent="0.25">
      <c r="A36" s="16">
        <v>50</v>
      </c>
      <c r="B36" s="16">
        <v>4351</v>
      </c>
      <c r="C36" s="16">
        <v>5229</v>
      </c>
      <c r="D36" s="17" t="s">
        <v>241</v>
      </c>
      <c r="E36" s="16">
        <v>710</v>
      </c>
      <c r="F36" s="17" t="s">
        <v>478</v>
      </c>
      <c r="G36" s="16"/>
      <c r="H36" s="18">
        <v>0</v>
      </c>
      <c r="I36" s="18">
        <v>0</v>
      </c>
      <c r="J36" s="19">
        <v>30</v>
      </c>
    </row>
    <row r="37" spans="1:10" ht="15" customHeight="1" x14ac:dyDescent="0.25">
      <c r="A37" s="16">
        <v>50</v>
      </c>
      <c r="B37" s="16">
        <v>4379</v>
      </c>
      <c r="C37" s="16">
        <v>5229</v>
      </c>
      <c r="D37" s="17" t="s">
        <v>241</v>
      </c>
      <c r="E37" s="16">
        <v>702</v>
      </c>
      <c r="F37" s="17" t="s">
        <v>243</v>
      </c>
      <c r="G37" s="16"/>
      <c r="H37" s="18">
        <v>70</v>
      </c>
      <c r="I37" s="18">
        <v>70</v>
      </c>
      <c r="J37" s="19">
        <v>70</v>
      </c>
    </row>
    <row r="38" spans="1:10" ht="15" customHeight="1" x14ac:dyDescent="0.25">
      <c r="A38" s="16">
        <v>50</v>
      </c>
      <c r="B38" s="16">
        <v>6171</v>
      </c>
      <c r="C38" s="16">
        <v>5011</v>
      </c>
      <c r="D38" s="17" t="s">
        <v>230</v>
      </c>
      <c r="E38" s="16"/>
      <c r="F38" s="17"/>
      <c r="G38" s="16">
        <v>13024</v>
      </c>
      <c r="H38" s="18">
        <v>2356.4</v>
      </c>
      <c r="I38" s="18">
        <v>2368.6</v>
      </c>
      <c r="J38" s="19">
        <v>2726.5</v>
      </c>
    </row>
    <row r="39" spans="1:10" ht="15" customHeight="1" x14ac:dyDescent="0.25">
      <c r="A39" s="16">
        <v>50</v>
      </c>
      <c r="B39" s="16">
        <v>6171</v>
      </c>
      <c r="C39" s="16">
        <v>5021</v>
      </c>
      <c r="D39" s="17" t="s">
        <v>17</v>
      </c>
      <c r="E39" s="16"/>
      <c r="F39" s="17"/>
      <c r="G39" s="16">
        <v>13024</v>
      </c>
      <c r="H39" s="18">
        <v>25</v>
      </c>
      <c r="I39" s="18">
        <v>25</v>
      </c>
      <c r="J39" s="19">
        <v>45</v>
      </c>
    </row>
    <row r="40" spans="1:10" ht="15" customHeight="1" x14ac:dyDescent="0.25">
      <c r="A40" s="16">
        <v>50</v>
      </c>
      <c r="B40" s="16">
        <v>6171</v>
      </c>
      <c r="C40" s="16">
        <v>5031</v>
      </c>
      <c r="D40" s="17" t="s">
        <v>231</v>
      </c>
      <c r="E40" s="16"/>
      <c r="F40" s="17"/>
      <c r="G40" s="16">
        <v>13024</v>
      </c>
      <c r="H40" s="18">
        <v>585</v>
      </c>
      <c r="I40" s="18">
        <v>585</v>
      </c>
      <c r="J40" s="19">
        <v>687.4</v>
      </c>
    </row>
    <row r="41" spans="1:10" ht="15" customHeight="1" x14ac:dyDescent="0.25">
      <c r="A41" s="16">
        <v>50</v>
      </c>
      <c r="B41" s="16">
        <v>6171</v>
      </c>
      <c r="C41" s="16">
        <v>5032</v>
      </c>
      <c r="D41" s="17" t="s">
        <v>232</v>
      </c>
      <c r="E41" s="16"/>
      <c r="F41" s="17"/>
      <c r="G41" s="16">
        <v>13024</v>
      </c>
      <c r="H41" s="18">
        <v>213</v>
      </c>
      <c r="I41" s="18">
        <v>213</v>
      </c>
      <c r="J41" s="19">
        <v>249.5</v>
      </c>
    </row>
    <row r="42" spans="1:10" ht="15" customHeight="1" x14ac:dyDescent="0.25">
      <c r="A42" s="16">
        <v>50</v>
      </c>
      <c r="B42" s="16">
        <v>6171</v>
      </c>
      <c r="C42" s="16">
        <v>5038</v>
      </c>
      <c r="D42" s="17" t="s">
        <v>233</v>
      </c>
      <c r="E42" s="16"/>
      <c r="F42" s="17"/>
      <c r="G42" s="16">
        <v>13024</v>
      </c>
      <c r="H42" s="18">
        <v>10</v>
      </c>
      <c r="I42" s="18">
        <v>10</v>
      </c>
      <c r="J42" s="19">
        <v>11.5</v>
      </c>
    </row>
    <row r="43" spans="1:10" ht="15" customHeight="1" x14ac:dyDescent="0.25">
      <c r="A43" s="16">
        <v>50</v>
      </c>
      <c r="B43" s="16">
        <v>6171</v>
      </c>
      <c r="C43" s="16">
        <v>5136</v>
      </c>
      <c r="D43" s="17" t="s">
        <v>218</v>
      </c>
      <c r="E43" s="16"/>
      <c r="F43" s="17"/>
      <c r="G43" s="16">
        <v>13024</v>
      </c>
      <c r="H43" s="18">
        <v>2</v>
      </c>
      <c r="I43" s="18">
        <v>9.5</v>
      </c>
      <c r="J43" s="19">
        <v>2</v>
      </c>
    </row>
    <row r="44" spans="1:10" ht="15" customHeight="1" x14ac:dyDescent="0.25">
      <c r="A44" s="16">
        <v>50</v>
      </c>
      <c r="B44" s="16">
        <v>6171</v>
      </c>
      <c r="C44" s="16">
        <v>5137</v>
      </c>
      <c r="D44" s="17" t="s">
        <v>18</v>
      </c>
      <c r="E44" s="16">
        <v>51371</v>
      </c>
      <c r="F44" s="17" t="s">
        <v>244</v>
      </c>
      <c r="G44" s="16">
        <v>13024</v>
      </c>
      <c r="H44" s="18">
        <v>10</v>
      </c>
      <c r="I44" s="18">
        <v>10</v>
      </c>
      <c r="J44" s="19">
        <v>10</v>
      </c>
    </row>
    <row r="45" spans="1:10" ht="15" customHeight="1" x14ac:dyDescent="0.25">
      <c r="A45" s="16">
        <v>50</v>
      </c>
      <c r="B45" s="16">
        <v>6171</v>
      </c>
      <c r="C45" s="16">
        <v>5137</v>
      </c>
      <c r="D45" s="17" t="s">
        <v>18</v>
      </c>
      <c r="E45" s="16">
        <v>51372</v>
      </c>
      <c r="F45" s="17" t="s">
        <v>245</v>
      </c>
      <c r="G45" s="16">
        <v>13024</v>
      </c>
      <c r="H45" s="18">
        <v>20</v>
      </c>
      <c r="I45" s="18">
        <v>20</v>
      </c>
      <c r="J45" s="19">
        <v>20</v>
      </c>
    </row>
    <row r="46" spans="1:10" ht="15" customHeight="1" x14ac:dyDescent="0.25">
      <c r="A46" s="16">
        <v>50</v>
      </c>
      <c r="B46" s="16">
        <v>6171</v>
      </c>
      <c r="C46" s="16">
        <v>5139</v>
      </c>
      <c r="D46" s="17" t="s">
        <v>12</v>
      </c>
      <c r="E46" s="16"/>
      <c r="F46" s="17"/>
      <c r="G46" s="16">
        <v>13024</v>
      </c>
      <c r="H46" s="18">
        <v>27</v>
      </c>
      <c r="I46" s="18">
        <v>27</v>
      </c>
      <c r="J46" s="19">
        <v>27</v>
      </c>
    </row>
    <row r="47" spans="1:10" ht="15" customHeight="1" x14ac:dyDescent="0.25">
      <c r="A47" s="16">
        <v>50</v>
      </c>
      <c r="B47" s="16">
        <v>6171</v>
      </c>
      <c r="C47" s="16">
        <v>5153</v>
      </c>
      <c r="D47" s="17" t="s">
        <v>20</v>
      </c>
      <c r="E47" s="16"/>
      <c r="F47" s="17"/>
      <c r="G47" s="16">
        <v>13024</v>
      </c>
      <c r="H47" s="18">
        <v>18</v>
      </c>
      <c r="I47" s="18">
        <v>18</v>
      </c>
      <c r="J47" s="19">
        <v>18</v>
      </c>
    </row>
    <row r="48" spans="1:10" ht="15" customHeight="1" x14ac:dyDescent="0.25">
      <c r="A48" s="16">
        <v>50</v>
      </c>
      <c r="B48" s="16">
        <v>6171</v>
      </c>
      <c r="C48" s="16">
        <v>5154</v>
      </c>
      <c r="D48" s="17" t="s">
        <v>21</v>
      </c>
      <c r="E48" s="16"/>
      <c r="F48" s="17"/>
      <c r="G48" s="16">
        <v>13024</v>
      </c>
      <c r="H48" s="18">
        <v>26</v>
      </c>
      <c r="I48" s="18">
        <v>26</v>
      </c>
      <c r="J48" s="19">
        <v>26</v>
      </c>
    </row>
    <row r="49" spans="1:10" ht="15" customHeight="1" x14ac:dyDescent="0.25">
      <c r="A49" s="16">
        <v>50</v>
      </c>
      <c r="B49" s="16">
        <v>6171</v>
      </c>
      <c r="C49" s="16">
        <v>5156</v>
      </c>
      <c r="D49" s="17" t="s">
        <v>22</v>
      </c>
      <c r="E49" s="16"/>
      <c r="F49" s="17"/>
      <c r="G49" s="16">
        <v>13024</v>
      </c>
      <c r="H49" s="18">
        <v>10.199999999999999</v>
      </c>
      <c r="I49" s="18">
        <v>10.199999999999999</v>
      </c>
      <c r="J49" s="19">
        <v>11</v>
      </c>
    </row>
    <row r="50" spans="1:10" ht="15" customHeight="1" x14ac:dyDescent="0.25">
      <c r="A50" s="16">
        <v>50</v>
      </c>
      <c r="B50" s="16">
        <v>6171</v>
      </c>
      <c r="C50" s="16">
        <v>5167</v>
      </c>
      <c r="D50" s="17" t="s">
        <v>25</v>
      </c>
      <c r="E50" s="16"/>
      <c r="F50" s="17"/>
      <c r="G50" s="16">
        <v>13024</v>
      </c>
      <c r="H50" s="18">
        <v>120</v>
      </c>
      <c r="I50" s="18">
        <v>120</v>
      </c>
      <c r="J50" s="19">
        <v>120</v>
      </c>
    </row>
    <row r="51" spans="1:10" ht="15" customHeight="1" x14ac:dyDescent="0.25">
      <c r="A51" s="16">
        <v>50</v>
      </c>
      <c r="B51" s="16">
        <v>6171</v>
      </c>
      <c r="C51" s="16">
        <v>5171</v>
      </c>
      <c r="D51" s="17" t="s">
        <v>14</v>
      </c>
      <c r="E51" s="16">
        <v>51713</v>
      </c>
      <c r="F51" s="17" t="s">
        <v>246</v>
      </c>
      <c r="G51" s="16">
        <v>13024</v>
      </c>
      <c r="H51" s="18">
        <v>3</v>
      </c>
      <c r="I51" s="18">
        <v>3</v>
      </c>
      <c r="J51" s="19">
        <v>3</v>
      </c>
    </row>
    <row r="52" spans="1:10" ht="15" customHeight="1" x14ac:dyDescent="0.25">
      <c r="A52" s="16">
        <v>50</v>
      </c>
      <c r="B52" s="16">
        <v>6171</v>
      </c>
      <c r="C52" s="16">
        <v>5173</v>
      </c>
      <c r="D52" s="17" t="s">
        <v>235</v>
      </c>
      <c r="E52" s="16"/>
      <c r="F52" s="17"/>
      <c r="G52" s="16">
        <v>13024</v>
      </c>
      <c r="H52" s="18">
        <v>1.3</v>
      </c>
      <c r="I52" s="18">
        <v>4.3</v>
      </c>
      <c r="J52" s="19">
        <v>2.8</v>
      </c>
    </row>
    <row r="53" spans="1:10" ht="15" customHeight="1" x14ac:dyDescent="0.25">
      <c r="A53"/>
      <c r="B53"/>
      <c r="C53"/>
      <c r="D53"/>
      <c r="E53"/>
      <c r="F53"/>
      <c r="G53"/>
      <c r="H53"/>
      <c r="I53"/>
      <c r="J53"/>
    </row>
    <row r="54" spans="1:10" ht="15" customHeight="1" x14ac:dyDescent="0.25">
      <c r="A54" s="4" t="s">
        <v>387</v>
      </c>
      <c r="B54" s="4"/>
      <c r="C54" s="4"/>
      <c r="D54" s="5"/>
      <c r="E54" s="4"/>
      <c r="F54" s="5"/>
      <c r="G54" s="4"/>
      <c r="H54" s="10">
        <f>SUM(H11:H53)</f>
        <v>6322.9</v>
      </c>
      <c r="I54" s="10">
        <f>SUM(I11:I53)</f>
        <v>6504</v>
      </c>
      <c r="J54" s="11">
        <f>SUM(J11:J53)</f>
        <v>6987.9</v>
      </c>
    </row>
    <row r="55" spans="1:10" ht="15" customHeight="1" x14ac:dyDescent="0.25">
      <c r="A55"/>
      <c r="B55"/>
      <c r="C55"/>
      <c r="D55"/>
      <c r="E55"/>
      <c r="F55"/>
      <c r="G55"/>
      <c r="H55"/>
      <c r="I55"/>
      <c r="J55"/>
    </row>
    <row r="56" spans="1:10" ht="15" customHeight="1" x14ac:dyDescent="0.25">
      <c r="A56" s="6" t="s">
        <v>385</v>
      </c>
      <c r="B56" s="6"/>
      <c r="C56" s="6"/>
      <c r="D56" s="7"/>
      <c r="E56" s="6"/>
      <c r="F56" s="7"/>
      <c r="G56" s="6"/>
      <c r="H56" s="12">
        <f>H54</f>
        <v>6322.9</v>
      </c>
      <c r="I56" s="12">
        <f>I54</f>
        <v>6504</v>
      </c>
      <c r="J56" s="13">
        <f>J54</f>
        <v>6987.9</v>
      </c>
    </row>
    <row r="57" spans="1:10" ht="15" customHeight="1" x14ac:dyDescent="0.25">
      <c r="A57"/>
      <c r="B57"/>
      <c r="C57"/>
      <c r="D57"/>
      <c r="E57"/>
      <c r="F57"/>
      <c r="G57"/>
      <c r="H57"/>
      <c r="I57"/>
      <c r="J57"/>
    </row>
    <row r="58" spans="1:10" ht="15" customHeight="1" x14ac:dyDescent="0.25">
      <c r="A58" s="8" t="s">
        <v>386</v>
      </c>
      <c r="B58" s="8"/>
      <c r="C58" s="8"/>
      <c r="D58" s="9"/>
      <c r="E58" s="8"/>
      <c r="F58" s="9"/>
      <c r="G58" s="8"/>
      <c r="H58" s="14">
        <f>H10</f>
        <v>3583</v>
      </c>
      <c r="I58" s="14">
        <f>I10</f>
        <v>3605.7</v>
      </c>
      <c r="J58" s="15">
        <f>J10</f>
        <v>3617.8</v>
      </c>
    </row>
    <row r="59" spans="1:10" ht="15" customHeight="1" x14ac:dyDescent="0.25">
      <c r="A59" s="8" t="s">
        <v>385</v>
      </c>
      <c r="B59" s="8"/>
      <c r="C59" s="8"/>
      <c r="D59" s="9"/>
      <c r="E59" s="8"/>
      <c r="F59" s="9"/>
      <c r="G59" s="8"/>
      <c r="H59" s="14">
        <f>H56</f>
        <v>6322.9</v>
      </c>
      <c r="I59" s="14">
        <f>I56</f>
        <v>6504</v>
      </c>
      <c r="J59" s="15">
        <f>J56</f>
        <v>6987.9</v>
      </c>
    </row>
    <row r="62" spans="1:10" ht="15" customHeight="1" x14ac:dyDescent="0.25">
      <c r="J62" s="21"/>
    </row>
    <row r="64" spans="1:10" ht="15" customHeight="1" x14ac:dyDescent="0.25">
      <c r="J64" s="21"/>
    </row>
  </sheetData>
  <mergeCells count="1">
    <mergeCell ref="A1:J1"/>
  </mergeCells>
  <pageMargins left="0.19685039369791668" right="0.19685039369791668" top="0.19685039369791668" bottom="0.39370078739583336" header="0.19685039369791668" footer="0.19685039369791668"/>
  <pageSetup paperSize="9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zoomScale="74" zoomScaleNormal="74" workbookViewId="0">
      <pane ySplit="2" topLeftCell="A3" activePane="bottomLeft" state="frozenSplit"/>
      <selection activeCell="N26" sqref="N26"/>
      <selection pane="bottomLeft" activeCell="J3" sqref="J3"/>
    </sheetView>
  </sheetViews>
  <sheetFormatPr defaultRowHeight="15" customHeight="1" x14ac:dyDescent="0.25"/>
  <cols>
    <col min="1" max="1" width="10.140625" style="1" customWidth="1"/>
    <col min="2" max="3" width="5.5703125" style="1" customWidth="1"/>
    <col min="4" max="4" width="36.5703125" style="2" customWidth="1"/>
    <col min="5" max="5" width="8.5703125" style="1" customWidth="1"/>
    <col min="6" max="6" width="45.5703125" style="2" customWidth="1"/>
    <col min="7" max="7" width="7.85546875" style="1" customWidth="1"/>
    <col min="8" max="10" width="16.85546875" style="3" customWidth="1"/>
  </cols>
  <sheetData>
    <row r="1" spans="1:10" s="20" customFormat="1" ht="30" customHeight="1" x14ac:dyDescent="0.25">
      <c r="A1" s="41" t="s">
        <v>247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20" customFormat="1" ht="30" customHeight="1" x14ac:dyDescent="0.25">
      <c r="A2" s="33" t="s">
        <v>445</v>
      </c>
      <c r="B2" s="33" t="s">
        <v>0</v>
      </c>
      <c r="C2" s="33" t="s">
        <v>1</v>
      </c>
      <c r="D2" s="34" t="s">
        <v>2</v>
      </c>
      <c r="E2" s="33" t="s">
        <v>3</v>
      </c>
      <c r="F2" s="34" t="s">
        <v>4</v>
      </c>
      <c r="G2" s="33" t="s">
        <v>5</v>
      </c>
      <c r="H2" s="35" t="s">
        <v>446</v>
      </c>
      <c r="I2" s="35" t="s">
        <v>447</v>
      </c>
      <c r="J2" s="35" t="s">
        <v>496</v>
      </c>
    </row>
    <row r="3" spans="1:10" ht="15" customHeight="1" x14ac:dyDescent="0.25">
      <c r="A3"/>
      <c r="B3"/>
      <c r="C3"/>
      <c r="D3"/>
      <c r="E3"/>
      <c r="F3"/>
      <c r="G3"/>
      <c r="H3"/>
      <c r="I3"/>
      <c r="J3"/>
    </row>
    <row r="4" spans="1:10" s="20" customFormat="1" ht="30" customHeight="1" x14ac:dyDescent="0.25">
      <c r="A4" s="43" t="s">
        <v>406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" customHeight="1" x14ac:dyDescent="0.25">
      <c r="A5"/>
      <c r="B5"/>
      <c r="C5"/>
      <c r="D5"/>
      <c r="E5"/>
      <c r="F5"/>
      <c r="G5"/>
      <c r="H5"/>
      <c r="I5"/>
      <c r="J5"/>
    </row>
    <row r="6" spans="1:10" ht="15" customHeight="1" x14ac:dyDescent="0.25">
      <c r="A6" s="16">
        <v>61</v>
      </c>
      <c r="B6" s="16"/>
      <c r="C6" s="16">
        <v>1361</v>
      </c>
      <c r="D6" s="17" t="s">
        <v>7</v>
      </c>
      <c r="E6" s="16"/>
      <c r="F6" s="17"/>
      <c r="G6" s="16"/>
      <c r="H6" s="18">
        <v>30</v>
      </c>
      <c r="I6" s="18">
        <v>30</v>
      </c>
      <c r="J6" s="19">
        <v>30</v>
      </c>
    </row>
    <row r="7" spans="1:10" ht="15" customHeight="1" x14ac:dyDescent="0.25">
      <c r="A7" s="16">
        <v>61</v>
      </c>
      <c r="B7" s="16"/>
      <c r="C7" s="16">
        <v>1361</v>
      </c>
      <c r="D7" s="17" t="s">
        <v>7</v>
      </c>
      <c r="E7" s="16">
        <v>1922</v>
      </c>
      <c r="F7" s="17" t="s">
        <v>248</v>
      </c>
      <c r="G7" s="16"/>
      <c r="H7" s="18">
        <v>450</v>
      </c>
      <c r="I7" s="18">
        <v>450</v>
      </c>
      <c r="J7" s="19">
        <v>500</v>
      </c>
    </row>
    <row r="8" spans="1:10" ht="15" customHeight="1" x14ac:dyDescent="0.25">
      <c r="A8" s="16">
        <v>61</v>
      </c>
      <c r="B8" s="16"/>
      <c r="C8" s="16">
        <v>1361</v>
      </c>
      <c r="D8" s="17" t="s">
        <v>7</v>
      </c>
      <c r="E8" s="16">
        <v>1923</v>
      </c>
      <c r="F8" s="17" t="s">
        <v>249</v>
      </c>
      <c r="G8" s="16"/>
      <c r="H8" s="18">
        <v>110</v>
      </c>
      <c r="I8" s="18">
        <v>110</v>
      </c>
      <c r="J8" s="19">
        <v>110</v>
      </c>
    </row>
    <row r="9" spans="1:10" ht="15" customHeight="1" x14ac:dyDescent="0.25">
      <c r="A9" s="16">
        <v>61</v>
      </c>
      <c r="B9" s="16"/>
      <c r="C9" s="16">
        <v>1361</v>
      </c>
      <c r="D9" s="17" t="s">
        <v>7</v>
      </c>
      <c r="E9" s="16">
        <v>136191</v>
      </c>
      <c r="F9" s="17" t="s">
        <v>250</v>
      </c>
      <c r="G9" s="16"/>
      <c r="H9" s="18">
        <v>70</v>
      </c>
      <c r="I9" s="18">
        <v>70</v>
      </c>
      <c r="J9" s="19">
        <v>70</v>
      </c>
    </row>
    <row r="10" spans="1:10" ht="15" customHeight="1" x14ac:dyDescent="0.25">
      <c r="A10" s="16">
        <v>61</v>
      </c>
      <c r="B10" s="16"/>
      <c r="C10" s="16">
        <v>4111</v>
      </c>
      <c r="D10" s="17" t="s">
        <v>251</v>
      </c>
      <c r="E10" s="16"/>
      <c r="F10" s="17"/>
      <c r="G10" s="16">
        <v>98193</v>
      </c>
      <c r="H10" s="18">
        <v>0</v>
      </c>
      <c r="I10" s="18">
        <v>177.5</v>
      </c>
      <c r="J10" s="19">
        <v>0</v>
      </c>
    </row>
    <row r="11" spans="1:10" ht="15" customHeight="1" x14ac:dyDescent="0.25">
      <c r="A11" s="16">
        <v>61</v>
      </c>
      <c r="B11" s="16"/>
      <c r="C11" s="16">
        <v>4111</v>
      </c>
      <c r="D11" s="17" t="s">
        <v>251</v>
      </c>
      <c r="E11" s="16"/>
      <c r="F11" s="17"/>
      <c r="G11" s="16">
        <v>98348</v>
      </c>
      <c r="H11" s="18">
        <v>0</v>
      </c>
      <c r="I11" s="18">
        <v>180</v>
      </c>
      <c r="J11" s="19">
        <v>0</v>
      </c>
    </row>
    <row r="12" spans="1:10" ht="15" customHeight="1" x14ac:dyDescent="0.25">
      <c r="A12"/>
      <c r="B12"/>
      <c r="C12"/>
      <c r="D12"/>
      <c r="E12"/>
      <c r="F12"/>
      <c r="G12"/>
      <c r="H12"/>
      <c r="I12"/>
      <c r="J12"/>
    </row>
    <row r="13" spans="1:10" ht="15" customHeight="1" x14ac:dyDescent="0.25">
      <c r="A13" s="4" t="s">
        <v>402</v>
      </c>
      <c r="B13" s="4"/>
      <c r="C13" s="4"/>
      <c r="D13" s="5"/>
      <c r="E13" s="4"/>
      <c r="F13" s="5"/>
      <c r="G13" s="4"/>
      <c r="H13" s="10">
        <f>SUM(H3:H12)</f>
        <v>660</v>
      </c>
      <c r="I13" s="10">
        <f>SUM(I3:I12)</f>
        <v>1017.5</v>
      </c>
      <c r="J13" s="11">
        <f>SUM(J3:J12)</f>
        <v>710</v>
      </c>
    </row>
    <row r="14" spans="1:10" ht="15" customHeight="1" x14ac:dyDescent="0.25">
      <c r="A14"/>
      <c r="B14"/>
      <c r="C14"/>
      <c r="D14"/>
      <c r="E14"/>
      <c r="F14"/>
      <c r="G14"/>
      <c r="H14"/>
      <c r="I14"/>
      <c r="J14"/>
    </row>
    <row r="15" spans="1:10" ht="15" customHeight="1" x14ac:dyDescent="0.25">
      <c r="A15" s="6" t="s">
        <v>401</v>
      </c>
      <c r="B15" s="6"/>
      <c r="C15" s="6"/>
      <c r="D15" s="7"/>
      <c r="E15" s="6"/>
      <c r="F15" s="7"/>
      <c r="G15" s="6"/>
      <c r="H15" s="12">
        <f>H13</f>
        <v>660</v>
      </c>
      <c r="I15" s="12">
        <f>I13</f>
        <v>1017.5</v>
      </c>
      <c r="J15" s="13">
        <f>J13</f>
        <v>710</v>
      </c>
    </row>
    <row r="16" spans="1:10" ht="15" customHeight="1" x14ac:dyDescent="0.25">
      <c r="A16"/>
      <c r="B16"/>
      <c r="C16"/>
      <c r="D16"/>
      <c r="E16"/>
      <c r="F16"/>
      <c r="G16"/>
      <c r="H16"/>
      <c r="I16"/>
      <c r="J16"/>
    </row>
    <row r="17" spans="1:10" ht="15" customHeight="1" x14ac:dyDescent="0.25">
      <c r="A17" s="16">
        <v>61</v>
      </c>
      <c r="B17" s="16">
        <v>3399</v>
      </c>
      <c r="C17" s="16">
        <v>5175</v>
      </c>
      <c r="D17" s="17" t="s">
        <v>237</v>
      </c>
      <c r="E17" s="16">
        <v>902</v>
      </c>
      <c r="F17" s="17" t="s">
        <v>253</v>
      </c>
      <c r="G17" s="16"/>
      <c r="H17" s="18">
        <v>0</v>
      </c>
      <c r="I17" s="18">
        <v>1.6</v>
      </c>
      <c r="J17" s="19">
        <v>0</v>
      </c>
    </row>
    <row r="18" spans="1:10" ht="15" customHeight="1" x14ac:dyDescent="0.25">
      <c r="A18" s="16">
        <v>61</v>
      </c>
      <c r="B18" s="16">
        <v>3399</v>
      </c>
      <c r="C18" s="16">
        <v>5194</v>
      </c>
      <c r="D18" s="17" t="s">
        <v>238</v>
      </c>
      <c r="E18" s="16">
        <v>902</v>
      </c>
      <c r="F18" s="17" t="s">
        <v>253</v>
      </c>
      <c r="G18" s="16"/>
      <c r="H18" s="18">
        <v>120</v>
      </c>
      <c r="I18" s="18">
        <v>118.4</v>
      </c>
      <c r="J18" s="19">
        <v>120</v>
      </c>
    </row>
    <row r="19" spans="1:10" ht="15" customHeight="1" x14ac:dyDescent="0.25">
      <c r="A19" s="16">
        <v>61</v>
      </c>
      <c r="B19" s="16">
        <v>6115</v>
      </c>
      <c r="C19" s="16">
        <v>5021</v>
      </c>
      <c r="D19" s="17" t="s">
        <v>17</v>
      </c>
      <c r="E19" s="16"/>
      <c r="F19" s="17"/>
      <c r="G19" s="16">
        <v>98193</v>
      </c>
      <c r="H19" s="18">
        <v>0</v>
      </c>
      <c r="I19" s="18">
        <v>129.80000000000001</v>
      </c>
      <c r="J19" s="19">
        <v>0</v>
      </c>
    </row>
    <row r="20" spans="1:10" ht="15" customHeight="1" x14ac:dyDescent="0.25">
      <c r="A20" s="16">
        <v>61</v>
      </c>
      <c r="B20" s="16">
        <v>6115</v>
      </c>
      <c r="C20" s="16">
        <v>5139</v>
      </c>
      <c r="D20" s="17" t="s">
        <v>12</v>
      </c>
      <c r="E20" s="16"/>
      <c r="F20" s="17"/>
      <c r="G20" s="16">
        <v>98193</v>
      </c>
      <c r="H20" s="18">
        <v>0</v>
      </c>
      <c r="I20" s="18">
        <v>35</v>
      </c>
      <c r="J20" s="19">
        <v>0</v>
      </c>
    </row>
    <row r="21" spans="1:10" ht="15" customHeight="1" x14ac:dyDescent="0.25">
      <c r="A21" s="16">
        <v>61</v>
      </c>
      <c r="B21" s="16">
        <v>6115</v>
      </c>
      <c r="C21" s="16">
        <v>5167</v>
      </c>
      <c r="D21" s="17" t="s">
        <v>25</v>
      </c>
      <c r="E21" s="16"/>
      <c r="F21" s="17"/>
      <c r="G21" s="16">
        <v>98193</v>
      </c>
      <c r="H21" s="18">
        <v>0</v>
      </c>
      <c r="I21" s="18">
        <v>1.4</v>
      </c>
      <c r="J21" s="19">
        <v>0</v>
      </c>
    </row>
    <row r="22" spans="1:10" ht="15" customHeight="1" x14ac:dyDescent="0.25">
      <c r="A22" s="16">
        <v>61</v>
      </c>
      <c r="B22" s="16">
        <v>6115</v>
      </c>
      <c r="C22" s="16">
        <v>5175</v>
      </c>
      <c r="D22" s="17" t="s">
        <v>237</v>
      </c>
      <c r="E22" s="16"/>
      <c r="F22" s="17"/>
      <c r="G22" s="16">
        <v>98193</v>
      </c>
      <c r="H22" s="18">
        <v>0</v>
      </c>
      <c r="I22" s="18">
        <v>11.3</v>
      </c>
      <c r="J22" s="19">
        <v>0</v>
      </c>
    </row>
    <row r="23" spans="1:10" ht="15" customHeight="1" x14ac:dyDescent="0.25">
      <c r="A23" s="16">
        <v>61</v>
      </c>
      <c r="B23" s="16">
        <v>6117</v>
      </c>
      <c r="C23" s="16">
        <v>5019</v>
      </c>
      <c r="D23" s="17" t="s">
        <v>15</v>
      </c>
      <c r="E23" s="16"/>
      <c r="F23" s="17"/>
      <c r="G23" s="16">
        <v>98348</v>
      </c>
      <c r="H23" s="18">
        <v>0</v>
      </c>
      <c r="I23" s="18">
        <v>5.9</v>
      </c>
      <c r="J23" s="19">
        <v>0</v>
      </c>
    </row>
    <row r="24" spans="1:10" ht="15" customHeight="1" x14ac:dyDescent="0.25">
      <c r="A24" s="16">
        <v>61</v>
      </c>
      <c r="B24" s="16">
        <v>6117</v>
      </c>
      <c r="C24" s="16">
        <v>5021</v>
      </c>
      <c r="D24" s="17" t="s">
        <v>17</v>
      </c>
      <c r="E24" s="16"/>
      <c r="F24" s="17"/>
      <c r="G24" s="16">
        <v>98348</v>
      </c>
      <c r="H24" s="18">
        <v>0</v>
      </c>
      <c r="I24" s="18">
        <v>106.8</v>
      </c>
      <c r="J24" s="19">
        <v>0</v>
      </c>
    </row>
    <row r="25" spans="1:10" ht="15" customHeight="1" x14ac:dyDescent="0.25">
      <c r="A25" s="16">
        <v>61</v>
      </c>
      <c r="B25" s="16">
        <v>6117</v>
      </c>
      <c r="C25" s="16">
        <v>5139</v>
      </c>
      <c r="D25" s="17" t="s">
        <v>12</v>
      </c>
      <c r="E25" s="16"/>
      <c r="F25" s="17"/>
      <c r="G25" s="16">
        <v>98348</v>
      </c>
      <c r="H25" s="18">
        <v>0</v>
      </c>
      <c r="I25" s="18">
        <v>61.8</v>
      </c>
      <c r="J25" s="19">
        <v>0</v>
      </c>
    </row>
    <row r="26" spans="1:10" ht="15" customHeight="1" x14ac:dyDescent="0.25">
      <c r="A26" s="16">
        <v>61</v>
      </c>
      <c r="B26" s="16">
        <v>6117</v>
      </c>
      <c r="C26" s="16">
        <v>5169</v>
      </c>
      <c r="D26" s="17" t="s">
        <v>27</v>
      </c>
      <c r="E26" s="16"/>
      <c r="F26" s="17"/>
      <c r="G26" s="16">
        <v>98348</v>
      </c>
      <c r="H26" s="18">
        <v>0</v>
      </c>
      <c r="I26" s="18">
        <v>15.8</v>
      </c>
      <c r="J26" s="19">
        <v>0</v>
      </c>
    </row>
    <row r="27" spans="1:10" ht="15" customHeight="1" x14ac:dyDescent="0.25">
      <c r="A27" s="16">
        <v>61</v>
      </c>
      <c r="B27" s="16">
        <v>6117</v>
      </c>
      <c r="C27" s="16">
        <v>5175</v>
      </c>
      <c r="D27" s="17" t="s">
        <v>237</v>
      </c>
      <c r="E27" s="16"/>
      <c r="F27" s="17"/>
      <c r="G27" s="16">
        <v>98348</v>
      </c>
      <c r="H27" s="18">
        <v>0</v>
      </c>
      <c r="I27" s="18">
        <v>8.4</v>
      </c>
      <c r="J27" s="19">
        <v>0</v>
      </c>
    </row>
    <row r="28" spans="1:10" ht="15" customHeight="1" x14ac:dyDescent="0.25">
      <c r="A28" s="16">
        <v>61</v>
      </c>
      <c r="B28" s="16">
        <v>6171</v>
      </c>
      <c r="C28" s="16">
        <v>5021</v>
      </c>
      <c r="D28" s="17" t="s">
        <v>17</v>
      </c>
      <c r="E28" s="16">
        <v>901</v>
      </c>
      <c r="F28" s="17" t="s">
        <v>254</v>
      </c>
      <c r="G28" s="16"/>
      <c r="H28" s="18">
        <v>140</v>
      </c>
      <c r="I28" s="18">
        <v>121.3</v>
      </c>
      <c r="J28" s="19">
        <v>150</v>
      </c>
    </row>
    <row r="29" spans="1:10" ht="15" customHeight="1" x14ac:dyDescent="0.25">
      <c r="A29" s="16">
        <v>61</v>
      </c>
      <c r="B29" s="16">
        <v>6171</v>
      </c>
      <c r="C29" s="16">
        <v>5139</v>
      </c>
      <c r="D29" s="17" t="s">
        <v>12</v>
      </c>
      <c r="E29" s="16">
        <v>901</v>
      </c>
      <c r="F29" s="17" t="s">
        <v>254</v>
      </c>
      <c r="G29" s="16"/>
      <c r="H29" s="18">
        <v>10</v>
      </c>
      <c r="I29" s="18">
        <v>10</v>
      </c>
      <c r="J29" s="19">
        <v>10</v>
      </c>
    </row>
    <row r="30" spans="1:10" ht="15" customHeight="1" x14ac:dyDescent="0.25">
      <c r="A30" s="16">
        <v>61</v>
      </c>
      <c r="B30" s="16">
        <v>6402</v>
      </c>
      <c r="C30" s="16">
        <v>5364</v>
      </c>
      <c r="D30" s="17" t="s">
        <v>66</v>
      </c>
      <c r="E30" s="16"/>
      <c r="F30" s="17"/>
      <c r="G30" s="16">
        <v>98008</v>
      </c>
      <c r="H30" s="18">
        <v>0</v>
      </c>
      <c r="I30" s="18">
        <v>5.2</v>
      </c>
      <c r="J30" s="19">
        <v>0</v>
      </c>
    </row>
    <row r="31" spans="1:10" ht="15" customHeight="1" x14ac:dyDescent="0.25">
      <c r="A31"/>
      <c r="B31"/>
      <c r="C31"/>
      <c r="D31"/>
      <c r="E31"/>
      <c r="F31"/>
      <c r="G31"/>
      <c r="H31"/>
      <c r="I31"/>
      <c r="J31"/>
    </row>
    <row r="32" spans="1:10" ht="15" customHeight="1" x14ac:dyDescent="0.25">
      <c r="A32" s="4" t="s">
        <v>400</v>
      </c>
      <c r="B32" s="4"/>
      <c r="C32" s="4"/>
      <c r="D32" s="5"/>
      <c r="E32" s="4"/>
      <c r="F32" s="5"/>
      <c r="G32" s="4"/>
      <c r="H32" s="10">
        <f>SUM(H16:H31)</f>
        <v>270</v>
      </c>
      <c r="I32" s="10">
        <f>SUM(I16:I31)</f>
        <v>632.70000000000005</v>
      </c>
      <c r="J32" s="11">
        <f>SUM(J16:J31)</f>
        <v>280</v>
      </c>
    </row>
    <row r="33" spans="1:10" ht="15" customHeight="1" x14ac:dyDescent="0.25">
      <c r="A33"/>
      <c r="B33"/>
      <c r="C33"/>
      <c r="D33"/>
      <c r="E33"/>
      <c r="F33"/>
      <c r="G33"/>
      <c r="H33"/>
      <c r="I33"/>
      <c r="J33"/>
    </row>
    <row r="34" spans="1:10" ht="15" customHeight="1" x14ac:dyDescent="0.25">
      <c r="A34" s="6" t="s">
        <v>399</v>
      </c>
      <c r="B34" s="6"/>
      <c r="C34" s="6"/>
      <c r="D34" s="7"/>
      <c r="E34" s="6"/>
      <c r="F34" s="7"/>
      <c r="G34" s="6"/>
      <c r="H34" s="12">
        <f>H32</f>
        <v>270</v>
      </c>
      <c r="I34" s="12">
        <f>I32</f>
        <v>632.70000000000005</v>
      </c>
      <c r="J34" s="13">
        <f>J32</f>
        <v>280</v>
      </c>
    </row>
    <row r="35" spans="1:10" ht="15" customHeight="1" x14ac:dyDescent="0.25">
      <c r="A35"/>
      <c r="B35"/>
      <c r="C35"/>
      <c r="D35"/>
      <c r="E35"/>
      <c r="F35"/>
      <c r="G35"/>
      <c r="H35"/>
      <c r="I35"/>
      <c r="J35"/>
    </row>
    <row r="36" spans="1:10" s="20" customFormat="1" ht="30" customHeight="1" x14ac:dyDescent="0.25">
      <c r="A36" s="43" t="s">
        <v>405</v>
      </c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15" customHeight="1" x14ac:dyDescent="0.25">
      <c r="A37"/>
      <c r="B37"/>
      <c r="C37"/>
      <c r="D37"/>
      <c r="E37"/>
      <c r="F37"/>
      <c r="G37"/>
      <c r="H37"/>
      <c r="I37"/>
      <c r="J37"/>
    </row>
    <row r="38" spans="1:10" ht="15" customHeight="1" x14ac:dyDescent="0.25">
      <c r="A38" s="16">
        <v>62</v>
      </c>
      <c r="B38" s="16"/>
      <c r="C38" s="16">
        <v>1361</v>
      </c>
      <c r="D38" s="17" t="s">
        <v>7</v>
      </c>
      <c r="E38" s="16"/>
      <c r="F38" s="17"/>
      <c r="G38" s="16"/>
      <c r="H38" s="18">
        <v>210</v>
      </c>
      <c r="I38" s="18">
        <v>210</v>
      </c>
      <c r="J38" s="19">
        <v>210</v>
      </c>
    </row>
    <row r="39" spans="1:10" ht="15" customHeight="1" x14ac:dyDescent="0.25">
      <c r="A39" s="16">
        <v>62</v>
      </c>
      <c r="B39" s="16">
        <v>6171</v>
      </c>
      <c r="C39" s="16">
        <v>2212</v>
      </c>
      <c r="D39" s="17" t="s">
        <v>33</v>
      </c>
      <c r="E39" s="16"/>
      <c r="F39" s="17"/>
      <c r="G39" s="16"/>
      <c r="H39" s="18">
        <v>9</v>
      </c>
      <c r="I39" s="18">
        <v>9</v>
      </c>
      <c r="J39" s="19">
        <v>9</v>
      </c>
    </row>
    <row r="40" spans="1:10" ht="15" customHeight="1" x14ac:dyDescent="0.25">
      <c r="A40"/>
      <c r="B40"/>
      <c r="C40"/>
      <c r="D40"/>
      <c r="E40"/>
      <c r="F40"/>
      <c r="G40"/>
      <c r="H40"/>
      <c r="I40"/>
      <c r="J40"/>
    </row>
    <row r="41" spans="1:10" ht="15" customHeight="1" x14ac:dyDescent="0.25">
      <c r="A41" s="4" t="s">
        <v>398</v>
      </c>
      <c r="B41" s="4"/>
      <c r="C41" s="4"/>
      <c r="D41" s="5"/>
      <c r="E41" s="4"/>
      <c r="F41" s="5"/>
      <c r="G41" s="4"/>
      <c r="H41" s="10">
        <f>SUM(H37:H40)</f>
        <v>219</v>
      </c>
      <c r="I41" s="10">
        <f>SUM(I37:I40)</f>
        <v>219</v>
      </c>
      <c r="J41" s="11">
        <f>SUM(J37:J40)</f>
        <v>219</v>
      </c>
    </row>
    <row r="42" spans="1:10" ht="15" customHeight="1" x14ac:dyDescent="0.25">
      <c r="A42"/>
      <c r="B42"/>
      <c r="C42"/>
      <c r="D42"/>
      <c r="E42"/>
      <c r="F42"/>
      <c r="G42"/>
      <c r="H42"/>
      <c r="I42"/>
      <c r="J42"/>
    </row>
    <row r="43" spans="1:10" ht="15" customHeight="1" x14ac:dyDescent="0.25">
      <c r="A43" s="6" t="s">
        <v>397</v>
      </c>
      <c r="B43" s="6"/>
      <c r="C43" s="6"/>
      <c r="D43" s="7"/>
      <c r="E43" s="6"/>
      <c r="F43" s="7"/>
      <c r="G43" s="6"/>
      <c r="H43" s="12">
        <f>H41</f>
        <v>219</v>
      </c>
      <c r="I43" s="12">
        <f>I41</f>
        <v>219</v>
      </c>
      <c r="J43" s="13">
        <f>J41</f>
        <v>219</v>
      </c>
    </row>
    <row r="44" spans="1:10" ht="15" customHeight="1" x14ac:dyDescent="0.25">
      <c r="A44"/>
      <c r="B44"/>
      <c r="C44"/>
      <c r="D44"/>
      <c r="E44"/>
      <c r="F44"/>
      <c r="G44"/>
      <c r="H44"/>
      <c r="I44"/>
      <c r="J44"/>
    </row>
    <row r="45" spans="1:10" s="20" customFormat="1" ht="30" customHeight="1" x14ac:dyDescent="0.25">
      <c r="A45" s="43" t="s">
        <v>404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ht="15" customHeight="1" x14ac:dyDescent="0.25">
      <c r="A46"/>
      <c r="B46"/>
      <c r="C46"/>
      <c r="D46"/>
      <c r="E46"/>
      <c r="F46"/>
      <c r="G46"/>
      <c r="H46"/>
      <c r="I46"/>
      <c r="J46"/>
    </row>
    <row r="47" spans="1:10" ht="15" customHeight="1" x14ac:dyDescent="0.25">
      <c r="A47" s="16">
        <v>63</v>
      </c>
      <c r="B47" s="16"/>
      <c r="C47" s="16">
        <v>1353</v>
      </c>
      <c r="D47" s="17" t="s">
        <v>255</v>
      </c>
      <c r="E47" s="16"/>
      <c r="F47" s="17"/>
      <c r="G47" s="16"/>
      <c r="H47" s="18">
        <v>200</v>
      </c>
      <c r="I47" s="18">
        <v>353</v>
      </c>
      <c r="J47" s="19">
        <v>250</v>
      </c>
    </row>
    <row r="48" spans="1:10" ht="15" customHeight="1" x14ac:dyDescent="0.25">
      <c r="A48" s="16">
        <v>63</v>
      </c>
      <c r="B48" s="16"/>
      <c r="C48" s="16">
        <v>1361</v>
      </c>
      <c r="D48" s="17" t="s">
        <v>7</v>
      </c>
      <c r="E48" s="16"/>
      <c r="F48" s="17"/>
      <c r="G48" s="16"/>
      <c r="H48" s="18">
        <v>1300</v>
      </c>
      <c r="I48" s="18">
        <v>1300</v>
      </c>
      <c r="J48" s="19">
        <v>1300</v>
      </c>
    </row>
    <row r="49" spans="1:10" ht="15" customHeight="1" x14ac:dyDescent="0.25">
      <c r="A49" s="16">
        <v>63</v>
      </c>
      <c r="B49" s="16">
        <v>2219</v>
      </c>
      <c r="C49" s="16">
        <v>2111</v>
      </c>
      <c r="D49" s="17" t="s">
        <v>36</v>
      </c>
      <c r="E49" s="16"/>
      <c r="F49" s="17"/>
      <c r="G49" s="16"/>
      <c r="H49" s="18">
        <v>26</v>
      </c>
      <c r="I49" s="18">
        <v>26</v>
      </c>
      <c r="J49" s="19">
        <v>0</v>
      </c>
    </row>
    <row r="50" spans="1:10" ht="15" customHeight="1" x14ac:dyDescent="0.25">
      <c r="A50"/>
      <c r="B50"/>
      <c r="C50"/>
      <c r="D50"/>
      <c r="E50"/>
      <c r="F50"/>
      <c r="G50"/>
      <c r="H50"/>
      <c r="I50"/>
      <c r="J50"/>
    </row>
    <row r="51" spans="1:10" ht="15" customHeight="1" x14ac:dyDescent="0.25">
      <c r="A51" s="4" t="s">
        <v>396</v>
      </c>
      <c r="B51" s="4"/>
      <c r="C51" s="4"/>
      <c r="D51" s="5"/>
      <c r="E51" s="4"/>
      <c r="F51" s="5"/>
      <c r="G51" s="4"/>
      <c r="H51" s="10">
        <f>SUM(H46:H50)</f>
        <v>1526</v>
      </c>
      <c r="I51" s="10">
        <f>SUM(I46:I50)</f>
        <v>1679</v>
      </c>
      <c r="J51" s="11">
        <f>SUM(J46:J50)</f>
        <v>1550</v>
      </c>
    </row>
    <row r="52" spans="1:10" ht="15" customHeight="1" x14ac:dyDescent="0.25">
      <c r="A52"/>
      <c r="B52"/>
      <c r="C52"/>
      <c r="D52"/>
      <c r="E52"/>
      <c r="F52"/>
      <c r="G52"/>
      <c r="H52"/>
      <c r="I52"/>
      <c r="J52"/>
    </row>
    <row r="53" spans="1:10" ht="15" customHeight="1" x14ac:dyDescent="0.25">
      <c r="A53" s="6" t="s">
        <v>395</v>
      </c>
      <c r="B53" s="6"/>
      <c r="C53" s="6"/>
      <c r="D53" s="7"/>
      <c r="E53" s="6"/>
      <c r="F53" s="7"/>
      <c r="G53" s="6"/>
      <c r="H53" s="12">
        <f>H51</f>
        <v>1526</v>
      </c>
      <c r="I53" s="12">
        <f>I51</f>
        <v>1679</v>
      </c>
      <c r="J53" s="13">
        <f>J51</f>
        <v>1550</v>
      </c>
    </row>
    <row r="54" spans="1:10" ht="15" customHeight="1" x14ac:dyDescent="0.25">
      <c r="A54"/>
      <c r="B54"/>
      <c r="C54"/>
      <c r="D54"/>
      <c r="E54"/>
      <c r="F54"/>
      <c r="G54"/>
      <c r="H54"/>
      <c r="I54"/>
      <c r="J54"/>
    </row>
    <row r="55" spans="1:10" ht="15" customHeight="1" x14ac:dyDescent="0.25">
      <c r="A55" s="16">
        <v>63</v>
      </c>
      <c r="B55" s="16">
        <v>2223</v>
      </c>
      <c r="C55" s="16">
        <v>5169</v>
      </c>
      <c r="D55" s="17" t="s">
        <v>27</v>
      </c>
      <c r="E55" s="16"/>
      <c r="F55" s="17"/>
      <c r="G55" s="16"/>
      <c r="H55" s="18">
        <v>65</v>
      </c>
      <c r="I55" s="18">
        <v>62</v>
      </c>
      <c r="J55" s="19">
        <v>65</v>
      </c>
    </row>
    <row r="56" spans="1:10" ht="15" customHeight="1" x14ac:dyDescent="0.25">
      <c r="A56" s="16">
        <v>63</v>
      </c>
      <c r="B56" s="16">
        <v>2223</v>
      </c>
      <c r="C56" s="16">
        <v>5175</v>
      </c>
      <c r="D56" s="17" t="s">
        <v>237</v>
      </c>
      <c r="E56" s="16"/>
      <c r="F56" s="17"/>
      <c r="G56" s="16"/>
      <c r="H56" s="18">
        <v>0</v>
      </c>
      <c r="I56" s="18">
        <v>3</v>
      </c>
      <c r="J56" s="19">
        <v>0</v>
      </c>
    </row>
    <row r="57" spans="1:10" ht="15" customHeight="1" x14ac:dyDescent="0.25">
      <c r="A57"/>
      <c r="B57"/>
      <c r="C57"/>
      <c r="D57"/>
      <c r="E57"/>
      <c r="F57"/>
      <c r="G57"/>
      <c r="H57"/>
      <c r="I57"/>
      <c r="J57"/>
    </row>
    <row r="58" spans="1:10" ht="15" customHeight="1" x14ac:dyDescent="0.25">
      <c r="A58" s="4" t="s">
        <v>394</v>
      </c>
      <c r="B58" s="4"/>
      <c r="C58" s="4"/>
      <c r="D58" s="5"/>
      <c r="E58" s="4"/>
      <c r="F58" s="5"/>
      <c r="G58" s="4"/>
      <c r="H58" s="10">
        <f>SUM(H54:H57)</f>
        <v>65</v>
      </c>
      <c r="I58" s="10">
        <f>SUM(I54:I57)</f>
        <v>65</v>
      </c>
      <c r="J58" s="11">
        <f>SUM(J54:J57)</f>
        <v>65</v>
      </c>
    </row>
    <row r="59" spans="1:10" ht="15" customHeight="1" x14ac:dyDescent="0.25">
      <c r="A59"/>
      <c r="B59"/>
      <c r="C59"/>
      <c r="D59"/>
      <c r="E59"/>
      <c r="F59"/>
      <c r="G59"/>
      <c r="H59"/>
      <c r="I59"/>
      <c r="J59"/>
    </row>
    <row r="60" spans="1:10" ht="15" customHeight="1" x14ac:dyDescent="0.25">
      <c r="A60" s="6" t="s">
        <v>393</v>
      </c>
      <c r="B60" s="6"/>
      <c r="C60" s="6"/>
      <c r="D60" s="7"/>
      <c r="E60" s="6"/>
      <c r="F60" s="7"/>
      <c r="G60" s="6"/>
      <c r="H60" s="12">
        <f>H58</f>
        <v>65</v>
      </c>
      <c r="I60" s="12">
        <f>I58</f>
        <v>65</v>
      </c>
      <c r="J60" s="13">
        <f>J58</f>
        <v>65</v>
      </c>
    </row>
    <row r="61" spans="1:10" ht="15" customHeight="1" x14ac:dyDescent="0.25">
      <c r="A61"/>
      <c r="B61"/>
      <c r="C61"/>
      <c r="D61"/>
      <c r="E61"/>
      <c r="F61"/>
      <c r="G61"/>
      <c r="H61"/>
      <c r="I61"/>
      <c r="J61"/>
    </row>
    <row r="62" spans="1:10" s="20" customFormat="1" ht="30" customHeight="1" x14ac:dyDescent="0.25">
      <c r="A62" s="43" t="s">
        <v>403</v>
      </c>
      <c r="B62" s="42"/>
      <c r="C62" s="42"/>
      <c r="D62" s="42"/>
      <c r="E62" s="42"/>
      <c r="F62" s="42"/>
      <c r="G62" s="42"/>
      <c r="H62" s="42"/>
      <c r="I62" s="42"/>
      <c r="J62" s="42"/>
    </row>
    <row r="63" spans="1:10" ht="15" customHeight="1" x14ac:dyDescent="0.25">
      <c r="A63"/>
      <c r="B63"/>
      <c r="C63"/>
      <c r="D63"/>
      <c r="E63"/>
      <c r="F63"/>
      <c r="G63"/>
      <c r="H63"/>
      <c r="I63"/>
      <c r="J63"/>
    </row>
    <row r="64" spans="1:10" ht="15" customHeight="1" x14ac:dyDescent="0.25">
      <c r="A64" s="16">
        <v>64</v>
      </c>
      <c r="B64" s="16">
        <v>2223</v>
      </c>
      <c r="C64" s="16">
        <v>2212</v>
      </c>
      <c r="D64" s="17" t="s">
        <v>33</v>
      </c>
      <c r="E64" s="16">
        <v>3156</v>
      </c>
      <c r="F64" s="17" t="s">
        <v>256</v>
      </c>
      <c r="G64" s="16"/>
      <c r="H64" s="18">
        <v>500</v>
      </c>
      <c r="I64" s="18">
        <v>500</v>
      </c>
      <c r="J64" s="19">
        <v>500</v>
      </c>
    </row>
    <row r="65" spans="1:10" ht="15" customHeight="1" x14ac:dyDescent="0.25">
      <c r="A65" s="16">
        <v>64</v>
      </c>
      <c r="B65" s="16">
        <v>2223</v>
      </c>
      <c r="C65" s="16">
        <v>2212</v>
      </c>
      <c r="D65" s="17" t="s">
        <v>33</v>
      </c>
      <c r="E65" s="16">
        <v>31561</v>
      </c>
      <c r="F65" s="17" t="s">
        <v>257</v>
      </c>
      <c r="G65" s="16"/>
      <c r="H65" s="18">
        <v>1500</v>
      </c>
      <c r="I65" s="18">
        <v>1500</v>
      </c>
      <c r="J65" s="19">
        <v>2000</v>
      </c>
    </row>
    <row r="66" spans="1:10" ht="15" customHeight="1" x14ac:dyDescent="0.25">
      <c r="A66" s="16">
        <v>64</v>
      </c>
      <c r="B66" s="16">
        <v>2299</v>
      </c>
      <c r="C66" s="16">
        <v>2212</v>
      </c>
      <c r="D66" s="17" t="s">
        <v>33</v>
      </c>
      <c r="E66" s="16">
        <v>31526</v>
      </c>
      <c r="F66" s="17" t="s">
        <v>258</v>
      </c>
      <c r="G66" s="16"/>
      <c r="H66" s="18">
        <v>0</v>
      </c>
      <c r="I66" s="18">
        <v>1317</v>
      </c>
      <c r="J66" s="19">
        <v>0</v>
      </c>
    </row>
    <row r="67" spans="1:10" ht="15" customHeight="1" x14ac:dyDescent="0.25">
      <c r="A67" s="16">
        <v>64</v>
      </c>
      <c r="B67" s="16">
        <v>2299</v>
      </c>
      <c r="C67" s="16">
        <v>2212</v>
      </c>
      <c r="D67" s="17" t="s">
        <v>33</v>
      </c>
      <c r="E67" s="16">
        <v>315261</v>
      </c>
      <c r="F67" s="17" t="s">
        <v>259</v>
      </c>
      <c r="G67" s="16"/>
      <c r="H67" s="18">
        <v>0</v>
      </c>
      <c r="I67" s="18">
        <v>10658</v>
      </c>
      <c r="J67" s="19">
        <v>0</v>
      </c>
    </row>
    <row r="68" spans="1:10" ht="15" customHeight="1" x14ac:dyDescent="0.25">
      <c r="A68"/>
      <c r="B68"/>
      <c r="C68"/>
      <c r="D68"/>
      <c r="E68"/>
      <c r="F68"/>
      <c r="G68"/>
      <c r="H68"/>
      <c r="I68"/>
      <c r="J68"/>
    </row>
    <row r="69" spans="1:10" ht="15" customHeight="1" x14ac:dyDescent="0.25">
      <c r="A69" s="4" t="s">
        <v>392</v>
      </c>
      <c r="B69" s="4"/>
      <c r="C69" s="4"/>
      <c r="D69" s="5"/>
      <c r="E69" s="4"/>
      <c r="F69" s="5"/>
      <c r="G69" s="4"/>
      <c r="H69" s="10">
        <f>SUM(H63:H68)</f>
        <v>2000</v>
      </c>
      <c r="I69" s="10">
        <f>SUM(I63:I68)</f>
        <v>13975</v>
      </c>
      <c r="J69" s="11">
        <f>SUM(J63:J68)</f>
        <v>2500</v>
      </c>
    </row>
    <row r="70" spans="1:10" ht="15" customHeight="1" x14ac:dyDescent="0.25">
      <c r="A70"/>
      <c r="B70"/>
      <c r="C70"/>
      <c r="D70"/>
      <c r="E70"/>
      <c r="F70"/>
      <c r="G70"/>
      <c r="H70"/>
      <c r="I70"/>
      <c r="J70"/>
    </row>
    <row r="71" spans="1:10" ht="15" customHeight="1" x14ac:dyDescent="0.25">
      <c r="A71" s="6" t="s">
        <v>391</v>
      </c>
      <c r="B71" s="6"/>
      <c r="C71" s="6"/>
      <c r="D71" s="7"/>
      <c r="E71" s="6"/>
      <c r="F71" s="7"/>
      <c r="G71" s="6"/>
      <c r="H71" s="12">
        <f>H69</f>
        <v>2000</v>
      </c>
      <c r="I71" s="12">
        <f>I69</f>
        <v>13975</v>
      </c>
      <c r="J71" s="13">
        <f>J69</f>
        <v>2500</v>
      </c>
    </row>
    <row r="72" spans="1:10" ht="15" customHeight="1" x14ac:dyDescent="0.25">
      <c r="A72"/>
      <c r="B72"/>
      <c r="C72"/>
      <c r="D72"/>
      <c r="E72"/>
      <c r="F72"/>
      <c r="G72"/>
      <c r="H72"/>
      <c r="I72"/>
      <c r="J72"/>
    </row>
    <row r="73" spans="1:10" ht="15" customHeight="1" x14ac:dyDescent="0.25">
      <c r="A73" s="8" t="s">
        <v>390</v>
      </c>
      <c r="B73" s="8"/>
      <c r="C73" s="8"/>
      <c r="D73" s="9"/>
      <c r="E73" s="8"/>
      <c r="F73" s="9"/>
      <c r="G73" s="8"/>
      <c r="H73" s="14">
        <f>H15+H43+H53+H71</f>
        <v>4405</v>
      </c>
      <c r="I73" s="14">
        <f>I15+I43+I53+I71</f>
        <v>16890.5</v>
      </c>
      <c r="J73" s="15">
        <f>J15+J43+J53+J71</f>
        <v>4979</v>
      </c>
    </row>
    <row r="74" spans="1:10" ht="15" customHeight="1" x14ac:dyDescent="0.25">
      <c r="A74" s="8" t="s">
        <v>389</v>
      </c>
      <c r="B74" s="8"/>
      <c r="C74" s="8"/>
      <c r="D74" s="9"/>
      <c r="E74" s="8"/>
      <c r="F74" s="9"/>
      <c r="G74" s="8"/>
      <c r="H74" s="14">
        <f>H34+H60</f>
        <v>335</v>
      </c>
      <c r="I74" s="14">
        <f>I34+I60</f>
        <v>697.7</v>
      </c>
      <c r="J74" s="15">
        <f>J34+J60</f>
        <v>345</v>
      </c>
    </row>
    <row r="77" spans="1:10" ht="15" customHeight="1" x14ac:dyDescent="0.25">
      <c r="J77" s="21"/>
    </row>
    <row r="79" spans="1:10" ht="15" customHeight="1" x14ac:dyDescent="0.25">
      <c r="J79" s="21"/>
    </row>
  </sheetData>
  <mergeCells count="5">
    <mergeCell ref="A1:J1"/>
    <mergeCell ref="A62:J62"/>
    <mergeCell ref="A45:J45"/>
    <mergeCell ref="A36:J36"/>
    <mergeCell ref="A4:J4"/>
  </mergeCells>
  <pageMargins left="0.19685039369791668" right="0.19685039369791668" top="0.19685039369791668" bottom="0.39370078739583336" header="0.19685039369791668" footer="0.19685039369791668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zoomScale="74" zoomScaleNormal="74" workbookViewId="0">
      <pane ySplit="2" topLeftCell="A3" activePane="bottomLeft" state="frozenSplit"/>
      <selection activeCell="N26" sqref="N26"/>
      <selection pane="bottomLeft" activeCell="J3" sqref="J3"/>
    </sheetView>
  </sheetViews>
  <sheetFormatPr defaultRowHeight="15" customHeight="1" x14ac:dyDescent="0.25"/>
  <cols>
    <col min="1" max="1" width="10.140625" style="1" customWidth="1"/>
    <col min="2" max="3" width="5.5703125" style="1" customWidth="1"/>
    <col min="4" max="4" width="36.5703125" style="2" customWidth="1"/>
    <col min="5" max="5" width="9" style="1" customWidth="1"/>
    <col min="6" max="6" width="45.5703125" style="2" customWidth="1"/>
    <col min="7" max="7" width="7.140625" style="1" customWidth="1"/>
    <col min="8" max="10" width="16.85546875" style="3" customWidth="1"/>
  </cols>
  <sheetData>
    <row r="1" spans="1:10" s="20" customFormat="1" ht="30" customHeight="1" x14ac:dyDescent="0.25">
      <c r="A1" s="41" t="s">
        <v>260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20" customFormat="1" ht="30" customHeight="1" x14ac:dyDescent="0.25">
      <c r="A2" s="33" t="s">
        <v>445</v>
      </c>
      <c r="B2" s="33" t="s">
        <v>0</v>
      </c>
      <c r="C2" s="33" t="s">
        <v>1</v>
      </c>
      <c r="D2" s="34" t="s">
        <v>2</v>
      </c>
      <c r="E2" s="33" t="s">
        <v>3</v>
      </c>
      <c r="F2" s="34" t="s">
        <v>4</v>
      </c>
      <c r="G2" s="33" t="s">
        <v>5</v>
      </c>
      <c r="H2" s="35" t="s">
        <v>446</v>
      </c>
      <c r="I2" s="35" t="s">
        <v>447</v>
      </c>
      <c r="J2" s="35" t="s">
        <v>496</v>
      </c>
    </row>
    <row r="3" spans="1:10" ht="15" customHeight="1" x14ac:dyDescent="0.25">
      <c r="A3"/>
      <c r="B3"/>
      <c r="C3"/>
      <c r="D3"/>
      <c r="E3"/>
      <c r="F3"/>
      <c r="G3"/>
      <c r="H3"/>
      <c r="I3"/>
      <c r="J3"/>
    </row>
    <row r="4" spans="1:10" s="20" customFormat="1" ht="30" customHeight="1" x14ac:dyDescent="0.25">
      <c r="A4" s="43" t="s">
        <v>424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" customHeight="1" x14ac:dyDescent="0.25">
      <c r="A5"/>
      <c r="B5"/>
      <c r="C5"/>
      <c r="D5"/>
      <c r="E5"/>
      <c r="F5"/>
      <c r="G5"/>
      <c r="H5"/>
      <c r="I5"/>
      <c r="J5"/>
    </row>
    <row r="6" spans="1:10" ht="15" customHeight="1" x14ac:dyDescent="0.25">
      <c r="A6" s="16">
        <v>71</v>
      </c>
      <c r="B6" s="16">
        <v>3399</v>
      </c>
      <c r="C6" s="16">
        <v>2321</v>
      </c>
      <c r="D6" s="17" t="s">
        <v>261</v>
      </c>
      <c r="E6" s="16">
        <v>61716</v>
      </c>
      <c r="F6" s="17" t="s">
        <v>262</v>
      </c>
      <c r="G6" s="16"/>
      <c r="H6" s="18">
        <v>0</v>
      </c>
      <c r="I6" s="18">
        <v>0</v>
      </c>
      <c r="J6" s="19">
        <v>0</v>
      </c>
    </row>
    <row r="7" spans="1:10" ht="15" customHeight="1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" t="s">
        <v>421</v>
      </c>
      <c r="B8" s="4"/>
      <c r="C8" s="4"/>
      <c r="D8" s="5"/>
      <c r="E8" s="4"/>
      <c r="F8" s="5"/>
      <c r="G8" s="4"/>
      <c r="H8" s="10">
        <f>SUM(H3:H7)</f>
        <v>0</v>
      </c>
      <c r="I8" s="10">
        <f>SUM(I3:I7)</f>
        <v>0</v>
      </c>
      <c r="J8" s="11">
        <f>SUM(J3:J7)</f>
        <v>0</v>
      </c>
    </row>
    <row r="9" spans="1:10" ht="15" customHeight="1" x14ac:dyDescent="0.25">
      <c r="A9"/>
      <c r="B9"/>
      <c r="C9"/>
      <c r="D9"/>
      <c r="E9"/>
      <c r="F9"/>
      <c r="G9"/>
      <c r="H9"/>
      <c r="I9"/>
      <c r="J9"/>
    </row>
    <row r="10" spans="1:10" ht="15" customHeight="1" x14ac:dyDescent="0.25">
      <c r="A10" s="6" t="s">
        <v>420</v>
      </c>
      <c r="B10" s="6"/>
      <c r="C10" s="6"/>
      <c r="D10" s="7"/>
      <c r="E10" s="6"/>
      <c r="F10" s="7"/>
      <c r="G10" s="6"/>
      <c r="H10" s="12">
        <f>H8</f>
        <v>0</v>
      </c>
      <c r="I10" s="12">
        <f>I8</f>
        <v>0</v>
      </c>
      <c r="J10" s="13">
        <f>J8</f>
        <v>0</v>
      </c>
    </row>
    <row r="11" spans="1:10" ht="15" customHeight="1" x14ac:dyDescent="0.25">
      <c r="A11"/>
      <c r="B11"/>
      <c r="C11"/>
      <c r="D11"/>
      <c r="E11"/>
      <c r="F11"/>
      <c r="G11"/>
      <c r="H11"/>
      <c r="I11"/>
      <c r="J11"/>
    </row>
    <row r="12" spans="1:10" ht="15" customHeight="1" x14ac:dyDescent="0.25">
      <c r="A12" s="16">
        <v>71</v>
      </c>
      <c r="B12" s="16">
        <v>3319</v>
      </c>
      <c r="C12" s="16">
        <v>5021</v>
      </c>
      <c r="D12" s="17" t="s">
        <v>17</v>
      </c>
      <c r="E12" s="16"/>
      <c r="F12" s="17" t="s">
        <v>491</v>
      </c>
      <c r="G12" s="16"/>
      <c r="H12" s="18">
        <v>50</v>
      </c>
      <c r="I12" s="18">
        <v>50</v>
      </c>
      <c r="J12" s="19">
        <v>50</v>
      </c>
    </row>
    <row r="13" spans="1:10" ht="15" customHeight="1" x14ac:dyDescent="0.25">
      <c r="A13" s="16">
        <v>71</v>
      </c>
      <c r="B13" s="16">
        <v>3319</v>
      </c>
      <c r="C13" s="16">
        <v>5169</v>
      </c>
      <c r="D13" s="17" t="s">
        <v>27</v>
      </c>
      <c r="E13" s="16">
        <v>33191</v>
      </c>
      <c r="F13" s="17" t="s">
        <v>63</v>
      </c>
      <c r="G13" s="16"/>
      <c r="H13" s="18">
        <v>250</v>
      </c>
      <c r="I13" s="18">
        <v>0</v>
      </c>
      <c r="J13" s="19">
        <v>0</v>
      </c>
    </row>
    <row r="14" spans="1:10" ht="15" customHeight="1" x14ac:dyDescent="0.25">
      <c r="A14" s="16">
        <v>71</v>
      </c>
      <c r="B14" s="16">
        <v>3421</v>
      </c>
      <c r="C14" s="16">
        <v>5229</v>
      </c>
      <c r="D14" s="17" t="s">
        <v>241</v>
      </c>
      <c r="E14" s="16">
        <v>401</v>
      </c>
      <c r="F14" s="17" t="s">
        <v>263</v>
      </c>
      <c r="G14" s="16"/>
      <c r="H14" s="18">
        <v>500</v>
      </c>
      <c r="I14" s="18">
        <v>500</v>
      </c>
      <c r="J14" s="19">
        <v>320</v>
      </c>
    </row>
    <row r="15" spans="1:10" ht="15" customHeight="1" x14ac:dyDescent="0.25">
      <c r="A15" s="16">
        <v>71</v>
      </c>
      <c r="B15" s="16">
        <v>3429</v>
      </c>
      <c r="C15" s="16">
        <v>5229</v>
      </c>
      <c r="D15" s="17" t="s">
        <v>241</v>
      </c>
      <c r="E15" s="16">
        <v>404</v>
      </c>
      <c r="F15" s="17" t="s">
        <v>264</v>
      </c>
      <c r="G15" s="16"/>
      <c r="H15" s="18">
        <v>800</v>
      </c>
      <c r="I15" s="18">
        <v>800</v>
      </c>
      <c r="J15" s="19">
        <v>480</v>
      </c>
    </row>
    <row r="16" spans="1:10" ht="15" customHeight="1" x14ac:dyDescent="0.25">
      <c r="A16" s="16">
        <v>71</v>
      </c>
      <c r="B16" s="16">
        <v>3419</v>
      </c>
      <c r="C16" s="16">
        <v>5229</v>
      </c>
      <c r="D16" s="17" t="s">
        <v>241</v>
      </c>
      <c r="E16" s="16">
        <v>413</v>
      </c>
      <c r="F16" s="17" t="s">
        <v>449</v>
      </c>
      <c r="G16" s="16"/>
      <c r="H16" s="18">
        <v>0</v>
      </c>
      <c r="I16" s="18">
        <v>0</v>
      </c>
      <c r="J16" s="19">
        <v>800</v>
      </c>
    </row>
    <row r="17" spans="1:10" ht="15" customHeight="1" x14ac:dyDescent="0.25">
      <c r="A17" s="16">
        <v>71</v>
      </c>
      <c r="B17" s="16">
        <v>3900</v>
      </c>
      <c r="C17" s="16">
        <v>5229</v>
      </c>
      <c r="D17" s="17" t="s">
        <v>241</v>
      </c>
      <c r="E17" s="16">
        <v>1408</v>
      </c>
      <c r="F17" s="17" t="s">
        <v>265</v>
      </c>
      <c r="G17" s="16"/>
      <c r="H17" s="18">
        <v>400</v>
      </c>
      <c r="I17" s="18">
        <v>400</v>
      </c>
      <c r="J17" s="19">
        <v>400</v>
      </c>
    </row>
    <row r="18" spans="1:10" ht="15" customHeight="1" x14ac:dyDescent="0.25">
      <c r="A18" s="16">
        <v>71</v>
      </c>
      <c r="B18" s="16">
        <v>6171</v>
      </c>
      <c r="C18" s="16">
        <v>5139</v>
      </c>
      <c r="D18" s="17" t="s">
        <v>12</v>
      </c>
      <c r="E18" s="16">
        <v>61711</v>
      </c>
      <c r="F18" s="17" t="s">
        <v>266</v>
      </c>
      <c r="G18" s="16"/>
      <c r="H18" s="18">
        <v>0</v>
      </c>
      <c r="I18" s="18">
        <v>29.5</v>
      </c>
      <c r="J18" s="19">
        <v>35</v>
      </c>
    </row>
    <row r="19" spans="1:10" ht="15" customHeight="1" x14ac:dyDescent="0.25">
      <c r="A19" s="16">
        <v>71</v>
      </c>
      <c r="B19" s="16">
        <v>6171</v>
      </c>
      <c r="C19" s="16">
        <v>5169</v>
      </c>
      <c r="D19" s="17" t="s">
        <v>27</v>
      </c>
      <c r="E19" s="16">
        <v>61711</v>
      </c>
      <c r="F19" s="17" t="s">
        <v>266</v>
      </c>
      <c r="G19" s="16"/>
      <c r="H19" s="18">
        <v>450</v>
      </c>
      <c r="I19" s="18">
        <v>431.8</v>
      </c>
      <c r="J19" s="19">
        <v>450</v>
      </c>
    </row>
    <row r="20" spans="1:10" ht="15" customHeight="1" x14ac:dyDescent="0.25">
      <c r="A20" s="16">
        <v>71</v>
      </c>
      <c r="B20" s="16">
        <v>6171</v>
      </c>
      <c r="C20" s="16">
        <v>5169</v>
      </c>
      <c r="D20" s="17" t="s">
        <v>27</v>
      </c>
      <c r="E20" s="16">
        <v>617125</v>
      </c>
      <c r="F20" s="17" t="s">
        <v>451</v>
      </c>
      <c r="G20" s="16"/>
      <c r="H20" s="18">
        <v>0</v>
      </c>
      <c r="I20" s="18">
        <v>0</v>
      </c>
      <c r="J20" s="19">
        <v>100</v>
      </c>
    </row>
    <row r="21" spans="1:10" ht="15" customHeight="1" x14ac:dyDescent="0.25">
      <c r="A21" s="16">
        <v>71</v>
      </c>
      <c r="B21" s="16">
        <v>6171</v>
      </c>
      <c r="C21" s="16">
        <v>5175</v>
      </c>
      <c r="D21" s="17" t="s">
        <v>237</v>
      </c>
      <c r="E21" s="16">
        <v>61711</v>
      </c>
      <c r="F21" s="17" t="s">
        <v>266</v>
      </c>
      <c r="G21" s="16"/>
      <c r="H21" s="18">
        <v>0</v>
      </c>
      <c r="I21" s="18">
        <v>6</v>
      </c>
      <c r="J21" s="19">
        <v>0</v>
      </c>
    </row>
    <row r="22" spans="1:10" ht="15" customHeight="1" x14ac:dyDescent="0.25">
      <c r="A22" s="16">
        <v>71</v>
      </c>
      <c r="B22" s="16">
        <v>6171</v>
      </c>
      <c r="C22" s="16">
        <v>5194</v>
      </c>
      <c r="D22" s="17" t="s">
        <v>238</v>
      </c>
      <c r="E22" s="16">
        <v>61711</v>
      </c>
      <c r="F22" s="17" t="s">
        <v>266</v>
      </c>
      <c r="G22" s="16"/>
      <c r="H22" s="18">
        <v>0</v>
      </c>
      <c r="I22" s="18">
        <v>182.7</v>
      </c>
      <c r="J22" s="19">
        <v>170</v>
      </c>
    </row>
    <row r="23" spans="1:10" ht="15" customHeight="1" x14ac:dyDescent="0.25">
      <c r="A23" s="16">
        <v>71</v>
      </c>
      <c r="B23" s="16">
        <v>6171</v>
      </c>
      <c r="C23" s="16">
        <v>5909</v>
      </c>
      <c r="D23" s="17" t="s">
        <v>267</v>
      </c>
      <c r="E23" s="16"/>
      <c r="F23" s="17"/>
      <c r="G23" s="16"/>
      <c r="H23" s="18">
        <v>500</v>
      </c>
      <c r="I23" s="18">
        <v>500</v>
      </c>
      <c r="J23" s="19">
        <v>0</v>
      </c>
    </row>
    <row r="24" spans="1:10" ht="15" customHeight="1" x14ac:dyDescent="0.25">
      <c r="A24" s="16">
        <v>71</v>
      </c>
      <c r="B24" s="16">
        <v>6223</v>
      </c>
      <c r="C24" s="16">
        <v>5169</v>
      </c>
      <c r="D24" s="17" t="s">
        <v>27</v>
      </c>
      <c r="E24" s="16">
        <v>6223</v>
      </c>
      <c r="F24" s="17" t="s">
        <v>268</v>
      </c>
      <c r="G24" s="16"/>
      <c r="H24" s="18">
        <v>200</v>
      </c>
      <c r="I24" s="18">
        <v>171.3</v>
      </c>
      <c r="J24" s="19">
        <v>200</v>
      </c>
    </row>
    <row r="25" spans="1:10" ht="15" customHeight="1" x14ac:dyDescent="0.25">
      <c r="A25" s="16">
        <v>71</v>
      </c>
      <c r="B25" s="16">
        <v>6223</v>
      </c>
      <c r="C25" s="16">
        <v>5173</v>
      </c>
      <c r="D25" s="17" t="s">
        <v>235</v>
      </c>
      <c r="E25" s="16">
        <v>6223</v>
      </c>
      <c r="F25" s="17" t="s">
        <v>268</v>
      </c>
      <c r="G25" s="16"/>
      <c r="H25" s="18">
        <v>0</v>
      </c>
      <c r="I25" s="18">
        <v>8.6999999999999993</v>
      </c>
      <c r="J25" s="19">
        <v>10</v>
      </c>
    </row>
    <row r="26" spans="1:10" ht="15" customHeight="1" x14ac:dyDescent="0.25">
      <c r="A26" s="16">
        <v>71</v>
      </c>
      <c r="B26" s="16">
        <v>6223</v>
      </c>
      <c r="C26" s="16">
        <v>5175</v>
      </c>
      <c r="D26" s="17" t="s">
        <v>237</v>
      </c>
      <c r="E26" s="16">
        <v>6223</v>
      </c>
      <c r="F26" s="17" t="s">
        <v>268</v>
      </c>
      <c r="G26" s="16"/>
      <c r="H26" s="18">
        <v>0</v>
      </c>
      <c r="I26" s="18">
        <v>12.5</v>
      </c>
      <c r="J26" s="19">
        <v>100</v>
      </c>
    </row>
    <row r="27" spans="1:10" ht="15" customHeight="1" x14ac:dyDescent="0.25">
      <c r="A27" s="16">
        <v>71</v>
      </c>
      <c r="B27" s="16">
        <v>6223</v>
      </c>
      <c r="C27" s="16">
        <v>5194</v>
      </c>
      <c r="D27" s="17" t="s">
        <v>238</v>
      </c>
      <c r="E27" s="16">
        <v>6223</v>
      </c>
      <c r="F27" s="17" t="s">
        <v>268</v>
      </c>
      <c r="G27" s="16"/>
      <c r="H27" s="18">
        <v>0</v>
      </c>
      <c r="I27" s="18">
        <v>7.5</v>
      </c>
      <c r="J27" s="19">
        <v>40</v>
      </c>
    </row>
    <row r="28" spans="1:10" ht="15" customHeight="1" x14ac:dyDescent="0.25">
      <c r="A28" s="16">
        <v>71</v>
      </c>
      <c r="B28" s="16">
        <v>6409</v>
      </c>
      <c r="C28" s="16">
        <v>5901</v>
      </c>
      <c r="D28" s="17" t="s">
        <v>269</v>
      </c>
      <c r="E28" s="16"/>
      <c r="F28" s="17"/>
      <c r="G28" s="16"/>
      <c r="H28" s="18">
        <v>0</v>
      </c>
      <c r="I28" s="18">
        <v>41.7</v>
      </c>
      <c r="J28" s="19">
        <v>0</v>
      </c>
    </row>
    <row r="29" spans="1:10" ht="15" customHeight="1" x14ac:dyDescent="0.25">
      <c r="A29"/>
      <c r="B29"/>
      <c r="C29"/>
      <c r="D29"/>
      <c r="E29"/>
      <c r="F29"/>
      <c r="G29"/>
      <c r="H29"/>
      <c r="I29"/>
      <c r="J29"/>
    </row>
    <row r="30" spans="1:10" ht="15" customHeight="1" x14ac:dyDescent="0.25">
      <c r="A30" s="4" t="s">
        <v>419</v>
      </c>
      <c r="B30" s="4"/>
      <c r="C30" s="4"/>
      <c r="D30" s="5"/>
      <c r="E30" s="4"/>
      <c r="F30" s="5"/>
      <c r="G30" s="4"/>
      <c r="H30" s="10">
        <f>SUM(H11:H29)</f>
        <v>3150</v>
      </c>
      <c r="I30" s="10">
        <f>SUM(I11:I29)</f>
        <v>3141.7</v>
      </c>
      <c r="J30" s="11">
        <f>SUM(J12:J28)</f>
        <v>3155</v>
      </c>
    </row>
    <row r="31" spans="1:10" ht="15" customHeight="1" x14ac:dyDescent="0.25">
      <c r="A31"/>
      <c r="B31"/>
      <c r="C31"/>
      <c r="D31"/>
      <c r="E31"/>
      <c r="F31"/>
      <c r="G31"/>
      <c r="H31"/>
      <c r="I31"/>
      <c r="J31"/>
    </row>
    <row r="32" spans="1:10" ht="15" customHeight="1" x14ac:dyDescent="0.25">
      <c r="A32" s="16">
        <v>71</v>
      </c>
      <c r="B32" s="16">
        <v>6171</v>
      </c>
      <c r="C32" s="16">
        <v>6122</v>
      </c>
      <c r="D32" s="17" t="s">
        <v>152</v>
      </c>
      <c r="E32" s="16">
        <v>61711</v>
      </c>
      <c r="F32" s="17" t="s">
        <v>266</v>
      </c>
      <c r="G32" s="16"/>
      <c r="H32" s="18">
        <v>0</v>
      </c>
      <c r="I32" s="18">
        <v>100</v>
      </c>
      <c r="J32" s="19">
        <v>0</v>
      </c>
    </row>
    <row r="33" spans="1:10" ht="15" customHeight="1" x14ac:dyDescent="0.25">
      <c r="A33"/>
      <c r="B33"/>
      <c r="C33"/>
      <c r="D33"/>
      <c r="E33"/>
      <c r="F33"/>
      <c r="G33"/>
      <c r="H33"/>
      <c r="I33"/>
      <c r="J33"/>
    </row>
    <row r="34" spans="1:10" ht="15" customHeight="1" x14ac:dyDescent="0.25">
      <c r="A34" s="4" t="s">
        <v>418</v>
      </c>
      <c r="B34" s="4"/>
      <c r="C34" s="4"/>
      <c r="D34" s="5"/>
      <c r="E34" s="4"/>
      <c r="F34" s="5"/>
      <c r="G34" s="4"/>
      <c r="H34" s="10">
        <f>SUM(H31:H33)</f>
        <v>0</v>
      </c>
      <c r="I34" s="10">
        <f>SUM(I31:I33)</f>
        <v>100</v>
      </c>
      <c r="J34" s="11">
        <f>SUM(J31:J33)</f>
        <v>0</v>
      </c>
    </row>
    <row r="35" spans="1:10" ht="15" customHeight="1" x14ac:dyDescent="0.25">
      <c r="A35"/>
      <c r="B35"/>
      <c r="C35"/>
      <c r="D35"/>
      <c r="E35"/>
      <c r="F35"/>
      <c r="G35"/>
      <c r="H35"/>
      <c r="I35"/>
      <c r="J35"/>
    </row>
    <row r="36" spans="1:10" ht="15" customHeight="1" x14ac:dyDescent="0.25">
      <c r="A36" s="6" t="s">
        <v>417</v>
      </c>
      <c r="B36" s="6"/>
      <c r="C36" s="6"/>
      <c r="D36" s="7"/>
      <c r="E36" s="6"/>
      <c r="F36" s="7"/>
      <c r="G36" s="6"/>
      <c r="H36" s="12">
        <f>H30+H34</f>
        <v>3150</v>
      </c>
      <c r="I36" s="12">
        <f>I30+I34</f>
        <v>3241.7</v>
      </c>
      <c r="J36" s="13">
        <f>J30+J34</f>
        <v>3155</v>
      </c>
    </row>
    <row r="37" spans="1:10" ht="15" customHeight="1" x14ac:dyDescent="0.25">
      <c r="A37"/>
      <c r="B37"/>
      <c r="C37"/>
      <c r="D37"/>
      <c r="E37"/>
      <c r="F37"/>
      <c r="G37"/>
      <c r="H37"/>
      <c r="I37"/>
      <c r="J37"/>
    </row>
    <row r="38" spans="1:10" s="20" customFormat="1" ht="30" customHeight="1" x14ac:dyDescent="0.25">
      <c r="A38" s="43" t="s">
        <v>423</v>
      </c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15" customHeight="1" x14ac:dyDescent="0.25">
      <c r="A39"/>
      <c r="B39"/>
      <c r="C39"/>
      <c r="D39"/>
      <c r="E39"/>
      <c r="F39"/>
      <c r="G39"/>
      <c r="H39"/>
      <c r="I39"/>
      <c r="J39"/>
    </row>
    <row r="40" spans="1:10" ht="15" customHeight="1" x14ac:dyDescent="0.25">
      <c r="A40" s="16">
        <v>72</v>
      </c>
      <c r="B40" s="16"/>
      <c r="C40" s="16">
        <v>4116</v>
      </c>
      <c r="D40" s="17" t="s">
        <v>29</v>
      </c>
      <c r="E40" s="16"/>
      <c r="F40" s="17"/>
      <c r="G40" s="16">
        <v>33092</v>
      </c>
      <c r="H40" s="18">
        <v>0</v>
      </c>
      <c r="I40" s="18">
        <v>1850.7</v>
      </c>
      <c r="J40" s="19">
        <v>0</v>
      </c>
    </row>
    <row r="41" spans="1:10" ht="15" customHeight="1" x14ac:dyDescent="0.25">
      <c r="A41" s="16">
        <v>72</v>
      </c>
      <c r="B41" s="16"/>
      <c r="C41" s="16">
        <v>4116</v>
      </c>
      <c r="D41" s="17" t="s">
        <v>29</v>
      </c>
      <c r="E41" s="16">
        <v>133063</v>
      </c>
      <c r="F41" s="17" t="s">
        <v>270</v>
      </c>
      <c r="G41" s="16">
        <v>33063</v>
      </c>
      <c r="H41" s="18">
        <v>2500</v>
      </c>
      <c r="I41" s="18">
        <v>649.29999999999995</v>
      </c>
      <c r="J41" s="19">
        <v>2470</v>
      </c>
    </row>
    <row r="42" spans="1:10" ht="15" customHeight="1" x14ac:dyDescent="0.25">
      <c r="A42"/>
      <c r="B42"/>
      <c r="C42"/>
      <c r="D42"/>
      <c r="E42"/>
      <c r="F42"/>
      <c r="G42"/>
      <c r="H42"/>
      <c r="I42"/>
      <c r="J42"/>
    </row>
    <row r="43" spans="1:10" ht="15" customHeight="1" x14ac:dyDescent="0.25">
      <c r="A43" s="4" t="s">
        <v>416</v>
      </c>
      <c r="B43" s="4"/>
      <c r="C43" s="4"/>
      <c r="D43" s="5"/>
      <c r="E43" s="4"/>
      <c r="F43" s="5"/>
      <c r="G43" s="4"/>
      <c r="H43" s="10">
        <f>SUM(H39:H42)</f>
        <v>2500</v>
      </c>
      <c r="I43" s="10">
        <f>SUM(I39:I42)</f>
        <v>2500</v>
      </c>
      <c r="J43" s="11">
        <f>SUM(J39:J42)</f>
        <v>2470</v>
      </c>
    </row>
    <row r="44" spans="1:10" ht="15" customHeight="1" x14ac:dyDescent="0.25">
      <c r="A44"/>
      <c r="B44"/>
      <c r="C44"/>
      <c r="D44"/>
      <c r="E44"/>
      <c r="F44"/>
      <c r="G44"/>
      <c r="H44"/>
      <c r="I44"/>
      <c r="J44"/>
    </row>
    <row r="45" spans="1:10" ht="15" customHeight="1" x14ac:dyDescent="0.25">
      <c r="A45" s="6" t="s">
        <v>415</v>
      </c>
      <c r="B45" s="6"/>
      <c r="C45" s="6"/>
      <c r="D45" s="7"/>
      <c r="E45" s="6"/>
      <c r="F45" s="7"/>
      <c r="G45" s="6"/>
      <c r="H45" s="12">
        <f>H43</f>
        <v>2500</v>
      </c>
      <c r="I45" s="12">
        <f>I43</f>
        <v>2500</v>
      </c>
      <c r="J45" s="13">
        <f>J43</f>
        <v>2470</v>
      </c>
    </row>
    <row r="46" spans="1:10" ht="15" customHeight="1" x14ac:dyDescent="0.25">
      <c r="A46"/>
      <c r="B46"/>
      <c r="C46"/>
      <c r="D46"/>
      <c r="E46"/>
      <c r="F46"/>
      <c r="G46"/>
      <c r="H46"/>
      <c r="I46"/>
      <c r="J46"/>
    </row>
    <row r="47" spans="1:10" ht="15" customHeight="1" x14ac:dyDescent="0.25">
      <c r="A47" s="16">
        <v>72</v>
      </c>
      <c r="B47" s="16">
        <v>3299</v>
      </c>
      <c r="C47" s="16">
        <v>5011</v>
      </c>
      <c r="D47" s="17" t="s">
        <v>230</v>
      </c>
      <c r="E47" s="16"/>
      <c r="F47" s="17"/>
      <c r="G47" s="16">
        <v>33063</v>
      </c>
      <c r="H47" s="18">
        <v>2841.3</v>
      </c>
      <c r="I47" s="18">
        <v>0</v>
      </c>
      <c r="J47" s="19">
        <v>0</v>
      </c>
    </row>
    <row r="48" spans="1:10" ht="15" customHeight="1" x14ac:dyDescent="0.25">
      <c r="A48" s="16">
        <v>72</v>
      </c>
      <c r="B48" s="16">
        <v>3299</v>
      </c>
      <c r="C48" s="16">
        <v>5011</v>
      </c>
      <c r="D48" s="17" t="s">
        <v>230</v>
      </c>
      <c r="E48" s="16"/>
      <c r="F48" s="17"/>
      <c r="G48" s="16">
        <v>33092</v>
      </c>
      <c r="H48" s="18">
        <v>0</v>
      </c>
      <c r="I48" s="18">
        <v>1711.3</v>
      </c>
      <c r="J48" s="19">
        <v>3140</v>
      </c>
    </row>
    <row r="49" spans="1:10" ht="15" customHeight="1" x14ac:dyDescent="0.25">
      <c r="A49" s="16">
        <v>72</v>
      </c>
      <c r="B49" s="16">
        <v>3299</v>
      </c>
      <c r="C49" s="16">
        <v>5011</v>
      </c>
      <c r="D49" s="17" t="s">
        <v>230</v>
      </c>
      <c r="E49" s="16">
        <v>33063</v>
      </c>
      <c r="F49" s="17" t="s">
        <v>271</v>
      </c>
      <c r="G49" s="16"/>
      <c r="H49" s="18">
        <v>315.7</v>
      </c>
      <c r="I49" s="18">
        <v>255.6</v>
      </c>
      <c r="J49" s="19">
        <v>0</v>
      </c>
    </row>
    <row r="50" spans="1:10" ht="15" customHeight="1" x14ac:dyDescent="0.25">
      <c r="A50" s="16">
        <v>72</v>
      </c>
      <c r="B50" s="16">
        <v>3299</v>
      </c>
      <c r="C50" s="16">
        <v>5011</v>
      </c>
      <c r="D50" s="17" t="s">
        <v>230</v>
      </c>
      <c r="E50" s="16">
        <v>330631</v>
      </c>
      <c r="F50" s="17" t="s">
        <v>272</v>
      </c>
      <c r="G50" s="16">
        <v>33092</v>
      </c>
      <c r="H50" s="18">
        <v>0</v>
      </c>
      <c r="I50" s="18">
        <v>215.2</v>
      </c>
      <c r="J50" s="19">
        <v>0</v>
      </c>
    </row>
    <row r="51" spans="1:10" ht="15" customHeight="1" x14ac:dyDescent="0.25">
      <c r="A51" s="16">
        <v>72</v>
      </c>
      <c r="B51" s="16">
        <v>3299</v>
      </c>
      <c r="C51" s="16">
        <v>5021</v>
      </c>
      <c r="D51" s="17" t="s">
        <v>17</v>
      </c>
      <c r="E51" s="16"/>
      <c r="F51" s="17"/>
      <c r="G51" s="16">
        <v>33092</v>
      </c>
      <c r="H51" s="18">
        <v>0</v>
      </c>
      <c r="I51" s="18">
        <v>332.8</v>
      </c>
      <c r="J51" s="19">
        <v>0</v>
      </c>
    </row>
    <row r="52" spans="1:10" ht="15" customHeight="1" x14ac:dyDescent="0.25">
      <c r="A52" s="16">
        <v>72</v>
      </c>
      <c r="B52" s="16">
        <v>3299</v>
      </c>
      <c r="C52" s="16">
        <v>5021</v>
      </c>
      <c r="D52" s="17" t="s">
        <v>17</v>
      </c>
      <c r="E52" s="16">
        <v>33063</v>
      </c>
      <c r="F52" s="17" t="s">
        <v>271</v>
      </c>
      <c r="G52" s="16"/>
      <c r="H52" s="18">
        <v>0</v>
      </c>
      <c r="I52" s="18">
        <v>18.5</v>
      </c>
      <c r="J52" s="19">
        <v>0</v>
      </c>
    </row>
    <row r="53" spans="1:10" ht="15" customHeight="1" x14ac:dyDescent="0.25">
      <c r="A53" s="16">
        <v>72</v>
      </c>
      <c r="B53" s="16">
        <v>3299</v>
      </c>
      <c r="C53" s="16">
        <v>5021</v>
      </c>
      <c r="D53" s="17" t="s">
        <v>17</v>
      </c>
      <c r="E53" s="16">
        <v>330631</v>
      </c>
      <c r="F53" s="17" t="s">
        <v>272</v>
      </c>
      <c r="G53" s="16">
        <v>33092</v>
      </c>
      <c r="H53" s="18">
        <v>0</v>
      </c>
      <c r="I53" s="18">
        <v>18.7</v>
      </c>
      <c r="J53" s="19">
        <v>0</v>
      </c>
    </row>
    <row r="54" spans="1:10" ht="15" customHeight="1" x14ac:dyDescent="0.25">
      <c r="A54" s="16">
        <v>72</v>
      </c>
      <c r="B54" s="16">
        <v>3299</v>
      </c>
      <c r="C54" s="16">
        <v>5021</v>
      </c>
      <c r="D54" s="17" t="s">
        <v>17</v>
      </c>
      <c r="E54" s="16">
        <v>1330631</v>
      </c>
      <c r="F54" s="17" t="s">
        <v>273</v>
      </c>
      <c r="G54" s="16">
        <v>33063</v>
      </c>
      <c r="H54" s="18">
        <v>0</v>
      </c>
      <c r="I54" s="18">
        <v>0</v>
      </c>
      <c r="J54" s="19">
        <v>0</v>
      </c>
    </row>
    <row r="55" spans="1:10" ht="15" customHeight="1" x14ac:dyDescent="0.25">
      <c r="A55" s="16">
        <v>72</v>
      </c>
      <c r="B55" s="16">
        <v>3299</v>
      </c>
      <c r="C55" s="16">
        <v>5031</v>
      </c>
      <c r="D55" s="17" t="s">
        <v>231</v>
      </c>
      <c r="E55" s="16"/>
      <c r="F55" s="17"/>
      <c r="G55" s="16">
        <v>33092</v>
      </c>
      <c r="H55" s="18">
        <v>0</v>
      </c>
      <c r="I55" s="18">
        <v>265.10000000000002</v>
      </c>
      <c r="J55" s="19">
        <v>0</v>
      </c>
    </row>
    <row r="56" spans="1:10" ht="15" customHeight="1" x14ac:dyDescent="0.25">
      <c r="A56" s="16">
        <v>72</v>
      </c>
      <c r="B56" s="16">
        <v>3299</v>
      </c>
      <c r="C56" s="16">
        <v>5031</v>
      </c>
      <c r="D56" s="17" t="s">
        <v>231</v>
      </c>
      <c r="E56" s="16">
        <v>33063</v>
      </c>
      <c r="F56" s="17" t="s">
        <v>271</v>
      </c>
      <c r="G56" s="16"/>
      <c r="H56" s="18">
        <v>0</v>
      </c>
      <c r="I56" s="18">
        <v>16.8</v>
      </c>
      <c r="J56" s="19">
        <v>0</v>
      </c>
    </row>
    <row r="57" spans="1:10" ht="15" customHeight="1" x14ac:dyDescent="0.25">
      <c r="A57" s="16">
        <v>72</v>
      </c>
      <c r="B57" s="16">
        <v>3299</v>
      </c>
      <c r="C57" s="16">
        <v>5031</v>
      </c>
      <c r="D57" s="17" t="s">
        <v>231</v>
      </c>
      <c r="E57" s="16">
        <v>330631</v>
      </c>
      <c r="F57" s="17" t="s">
        <v>272</v>
      </c>
      <c r="G57" s="16">
        <v>33092</v>
      </c>
      <c r="H57" s="18">
        <v>0</v>
      </c>
      <c r="I57" s="18">
        <v>53.7</v>
      </c>
      <c r="J57" s="19">
        <v>0</v>
      </c>
    </row>
    <row r="58" spans="1:10" ht="15" customHeight="1" x14ac:dyDescent="0.25">
      <c r="A58" s="16">
        <v>72</v>
      </c>
      <c r="B58" s="16">
        <v>3299</v>
      </c>
      <c r="C58" s="16">
        <v>5032</v>
      </c>
      <c r="D58" s="17" t="s">
        <v>232</v>
      </c>
      <c r="E58" s="16"/>
      <c r="F58" s="17"/>
      <c r="G58" s="16">
        <v>33092</v>
      </c>
      <c r="H58" s="18">
        <v>0</v>
      </c>
      <c r="I58" s="18">
        <v>96.3</v>
      </c>
      <c r="J58" s="19">
        <v>0</v>
      </c>
    </row>
    <row r="59" spans="1:10" ht="15" customHeight="1" x14ac:dyDescent="0.25">
      <c r="A59" s="16">
        <v>72</v>
      </c>
      <c r="B59" s="16">
        <v>3299</v>
      </c>
      <c r="C59" s="16">
        <v>5032</v>
      </c>
      <c r="D59" s="17" t="s">
        <v>232</v>
      </c>
      <c r="E59" s="16">
        <v>33063</v>
      </c>
      <c r="F59" s="17" t="s">
        <v>271</v>
      </c>
      <c r="G59" s="16"/>
      <c r="H59" s="18">
        <v>0</v>
      </c>
      <c r="I59" s="18">
        <v>6.2</v>
      </c>
      <c r="J59" s="19">
        <v>0</v>
      </c>
    </row>
    <row r="60" spans="1:10" ht="15" customHeight="1" x14ac:dyDescent="0.25">
      <c r="A60" s="16">
        <v>72</v>
      </c>
      <c r="B60" s="16">
        <v>3299</v>
      </c>
      <c r="C60" s="16">
        <v>5032</v>
      </c>
      <c r="D60" s="17" t="s">
        <v>232</v>
      </c>
      <c r="E60" s="16">
        <v>330631</v>
      </c>
      <c r="F60" s="17" t="s">
        <v>272</v>
      </c>
      <c r="G60" s="16">
        <v>33092</v>
      </c>
      <c r="H60" s="18">
        <v>0</v>
      </c>
      <c r="I60" s="18">
        <v>19.5</v>
      </c>
      <c r="J60" s="19">
        <v>0</v>
      </c>
    </row>
    <row r="61" spans="1:10" ht="15" customHeight="1" x14ac:dyDescent="0.25">
      <c r="A61" s="16">
        <v>72</v>
      </c>
      <c r="B61" s="16">
        <v>3299</v>
      </c>
      <c r="C61" s="16">
        <v>5038</v>
      </c>
      <c r="D61" s="17" t="s">
        <v>233</v>
      </c>
      <c r="E61" s="16">
        <v>33063</v>
      </c>
      <c r="F61" s="17" t="s">
        <v>271</v>
      </c>
      <c r="G61" s="16"/>
      <c r="H61" s="18">
        <v>0</v>
      </c>
      <c r="I61" s="18">
        <v>5.0999999999999996</v>
      </c>
      <c r="J61" s="19">
        <v>0</v>
      </c>
    </row>
    <row r="62" spans="1:10" ht="15" customHeight="1" x14ac:dyDescent="0.25">
      <c r="A62" s="16">
        <v>72</v>
      </c>
      <c r="B62" s="16">
        <v>3299</v>
      </c>
      <c r="C62" s="16">
        <v>5136</v>
      </c>
      <c r="D62" s="17" t="s">
        <v>218</v>
      </c>
      <c r="E62" s="16">
        <v>33063</v>
      </c>
      <c r="F62" s="17" t="s">
        <v>271</v>
      </c>
      <c r="G62" s="16"/>
      <c r="H62" s="18">
        <v>0</v>
      </c>
      <c r="I62" s="18">
        <v>0.2</v>
      </c>
      <c r="J62" s="19">
        <v>0</v>
      </c>
    </row>
    <row r="63" spans="1:10" ht="15" customHeight="1" x14ac:dyDescent="0.25">
      <c r="A63" s="16">
        <v>72</v>
      </c>
      <c r="B63" s="16">
        <v>3299</v>
      </c>
      <c r="C63" s="16">
        <v>5136</v>
      </c>
      <c r="D63" s="17" t="s">
        <v>218</v>
      </c>
      <c r="E63" s="16">
        <v>330631</v>
      </c>
      <c r="F63" s="17" t="s">
        <v>272</v>
      </c>
      <c r="G63" s="16">
        <v>33092</v>
      </c>
      <c r="H63" s="18">
        <v>0</v>
      </c>
      <c r="I63" s="18">
        <v>2.2999999999999998</v>
      </c>
      <c r="J63" s="19">
        <v>0</v>
      </c>
    </row>
    <row r="64" spans="1:10" ht="15" customHeight="1" x14ac:dyDescent="0.25">
      <c r="A64" s="16">
        <v>72</v>
      </c>
      <c r="B64" s="16">
        <v>3299</v>
      </c>
      <c r="C64" s="16">
        <v>5139</v>
      </c>
      <c r="D64" s="17" t="s">
        <v>12</v>
      </c>
      <c r="E64" s="16">
        <v>33063</v>
      </c>
      <c r="F64" s="17" t="s">
        <v>271</v>
      </c>
      <c r="G64" s="16"/>
      <c r="H64" s="18">
        <v>0</v>
      </c>
      <c r="I64" s="18">
        <v>0.8</v>
      </c>
      <c r="J64" s="19">
        <v>0</v>
      </c>
    </row>
    <row r="65" spans="1:10" ht="15" customHeight="1" x14ac:dyDescent="0.25">
      <c r="A65" s="16">
        <v>72</v>
      </c>
      <c r="B65" s="16">
        <v>3299</v>
      </c>
      <c r="C65" s="16">
        <v>5139</v>
      </c>
      <c r="D65" s="17" t="s">
        <v>12</v>
      </c>
      <c r="E65" s="16">
        <v>330631</v>
      </c>
      <c r="F65" s="17" t="s">
        <v>272</v>
      </c>
      <c r="G65" s="16">
        <v>33092</v>
      </c>
      <c r="H65" s="18">
        <v>0</v>
      </c>
      <c r="I65" s="18">
        <v>13.7</v>
      </c>
      <c r="J65" s="19">
        <v>0</v>
      </c>
    </row>
    <row r="66" spans="1:10" ht="15" customHeight="1" x14ac:dyDescent="0.25">
      <c r="A66" s="16">
        <v>72</v>
      </c>
      <c r="B66" s="16">
        <v>3299</v>
      </c>
      <c r="C66" s="16">
        <v>5167</v>
      </c>
      <c r="D66" s="17" t="s">
        <v>25</v>
      </c>
      <c r="E66" s="16">
        <v>33063</v>
      </c>
      <c r="F66" s="17" t="s">
        <v>271</v>
      </c>
      <c r="G66" s="16"/>
      <c r="H66" s="18">
        <v>0</v>
      </c>
      <c r="I66" s="18">
        <v>1.4</v>
      </c>
      <c r="J66" s="19">
        <v>0</v>
      </c>
    </row>
    <row r="67" spans="1:10" ht="15" customHeight="1" x14ac:dyDescent="0.25">
      <c r="A67" s="16">
        <v>72</v>
      </c>
      <c r="B67" s="16">
        <v>3299</v>
      </c>
      <c r="C67" s="16">
        <v>5167</v>
      </c>
      <c r="D67" s="17" t="s">
        <v>25</v>
      </c>
      <c r="E67" s="16">
        <v>330631</v>
      </c>
      <c r="F67" s="17" t="s">
        <v>272</v>
      </c>
      <c r="G67" s="16">
        <v>33092</v>
      </c>
      <c r="H67" s="18">
        <v>0</v>
      </c>
      <c r="I67" s="18">
        <v>25.8</v>
      </c>
      <c r="J67" s="19">
        <v>0</v>
      </c>
    </row>
    <row r="68" spans="1:10" ht="15" customHeight="1" x14ac:dyDescent="0.25">
      <c r="A68" s="16">
        <v>72</v>
      </c>
      <c r="B68" s="16">
        <v>3299</v>
      </c>
      <c r="C68" s="16">
        <v>5169</v>
      </c>
      <c r="D68" s="17" t="s">
        <v>27</v>
      </c>
      <c r="E68" s="16">
        <v>33063</v>
      </c>
      <c r="F68" s="17" t="s">
        <v>271</v>
      </c>
      <c r="G68" s="16"/>
      <c r="H68" s="18">
        <v>0</v>
      </c>
      <c r="I68" s="18">
        <v>3.8</v>
      </c>
      <c r="J68" s="19">
        <v>0</v>
      </c>
    </row>
    <row r="69" spans="1:10" ht="15" customHeight="1" x14ac:dyDescent="0.25">
      <c r="A69" s="16">
        <v>72</v>
      </c>
      <c r="B69" s="16">
        <v>3299</v>
      </c>
      <c r="C69" s="16">
        <v>5169</v>
      </c>
      <c r="D69" s="17" t="s">
        <v>27</v>
      </c>
      <c r="E69" s="16">
        <v>330631</v>
      </c>
      <c r="F69" s="17" t="s">
        <v>272</v>
      </c>
      <c r="G69" s="16">
        <v>33092</v>
      </c>
      <c r="H69" s="18">
        <v>0</v>
      </c>
      <c r="I69" s="18">
        <v>70.7</v>
      </c>
      <c r="J69" s="19">
        <v>0</v>
      </c>
    </row>
    <row r="70" spans="1:10" ht="15" customHeight="1" x14ac:dyDescent="0.25">
      <c r="A70" s="16">
        <v>72</v>
      </c>
      <c r="B70" s="16">
        <v>3299</v>
      </c>
      <c r="C70" s="16">
        <v>5169</v>
      </c>
      <c r="D70" s="17" t="s">
        <v>27</v>
      </c>
      <c r="E70" s="16">
        <v>1330631</v>
      </c>
      <c r="F70" s="17" t="s">
        <v>273</v>
      </c>
      <c r="G70" s="16">
        <v>33063</v>
      </c>
      <c r="H70" s="18">
        <v>0</v>
      </c>
      <c r="I70" s="18">
        <v>0</v>
      </c>
      <c r="J70" s="19">
        <v>0</v>
      </c>
    </row>
    <row r="71" spans="1:10" ht="15" customHeight="1" x14ac:dyDescent="0.25">
      <c r="A71" s="16">
        <v>72</v>
      </c>
      <c r="B71" s="16">
        <v>3299</v>
      </c>
      <c r="C71" s="16">
        <v>5173</v>
      </c>
      <c r="D71" s="17" t="s">
        <v>235</v>
      </c>
      <c r="E71" s="16">
        <v>33063</v>
      </c>
      <c r="F71" s="17" t="s">
        <v>271</v>
      </c>
      <c r="G71" s="16"/>
      <c r="H71" s="18">
        <v>0</v>
      </c>
      <c r="I71" s="18">
        <v>0.8</v>
      </c>
      <c r="J71" s="19">
        <v>0</v>
      </c>
    </row>
    <row r="72" spans="1:10" ht="15" customHeight="1" x14ac:dyDescent="0.25">
      <c r="A72" s="16">
        <v>72</v>
      </c>
      <c r="B72" s="16">
        <v>3299</v>
      </c>
      <c r="C72" s="16">
        <v>5173</v>
      </c>
      <c r="D72" s="17" t="s">
        <v>235</v>
      </c>
      <c r="E72" s="16">
        <v>330631</v>
      </c>
      <c r="F72" s="17" t="s">
        <v>272</v>
      </c>
      <c r="G72" s="16">
        <v>33092</v>
      </c>
      <c r="H72" s="18">
        <v>0</v>
      </c>
      <c r="I72" s="18">
        <v>14</v>
      </c>
      <c r="J72" s="19">
        <v>0</v>
      </c>
    </row>
    <row r="73" spans="1:10" ht="15" customHeight="1" x14ac:dyDescent="0.25">
      <c r="A73" s="16">
        <v>72</v>
      </c>
      <c r="B73" s="16">
        <v>3299</v>
      </c>
      <c r="C73" s="16">
        <v>5173</v>
      </c>
      <c r="D73" s="17" t="s">
        <v>235</v>
      </c>
      <c r="E73" s="16">
        <v>1330631</v>
      </c>
      <c r="F73" s="17" t="s">
        <v>273</v>
      </c>
      <c r="G73" s="16">
        <v>33063</v>
      </c>
      <c r="H73" s="18">
        <v>0</v>
      </c>
      <c r="I73" s="18">
        <v>0</v>
      </c>
      <c r="J73" s="19">
        <v>0</v>
      </c>
    </row>
    <row r="74" spans="1:10" ht="15" customHeight="1" x14ac:dyDescent="0.25">
      <c r="A74" s="16">
        <v>72</v>
      </c>
      <c r="B74" s="16">
        <v>3299</v>
      </c>
      <c r="C74" s="16">
        <v>5175</v>
      </c>
      <c r="D74" s="17" t="s">
        <v>237</v>
      </c>
      <c r="E74" s="16">
        <v>33063</v>
      </c>
      <c r="F74" s="17" t="s">
        <v>271</v>
      </c>
      <c r="G74" s="16"/>
      <c r="H74" s="18">
        <v>0</v>
      </c>
      <c r="I74" s="18">
        <v>0.2</v>
      </c>
      <c r="J74" s="19">
        <v>0</v>
      </c>
    </row>
    <row r="75" spans="1:10" ht="15" customHeight="1" x14ac:dyDescent="0.25">
      <c r="A75" s="16">
        <v>72</v>
      </c>
      <c r="B75" s="16">
        <v>3299</v>
      </c>
      <c r="C75" s="16">
        <v>5175</v>
      </c>
      <c r="D75" s="17" t="s">
        <v>237</v>
      </c>
      <c r="E75" s="16">
        <v>330631</v>
      </c>
      <c r="F75" s="17" t="s">
        <v>272</v>
      </c>
      <c r="G75" s="16">
        <v>33092</v>
      </c>
      <c r="H75" s="18">
        <v>0</v>
      </c>
      <c r="I75" s="18">
        <v>2.2000000000000002</v>
      </c>
      <c r="J75" s="19">
        <v>0</v>
      </c>
    </row>
    <row r="76" spans="1:10" ht="15" customHeight="1" x14ac:dyDescent="0.25">
      <c r="A76" s="16">
        <v>72</v>
      </c>
      <c r="B76" s="16">
        <v>3299</v>
      </c>
      <c r="C76" s="16">
        <v>5175</v>
      </c>
      <c r="D76" s="17" t="s">
        <v>237</v>
      </c>
      <c r="E76" s="16">
        <v>1330631</v>
      </c>
      <c r="F76" s="17" t="s">
        <v>273</v>
      </c>
      <c r="G76" s="16">
        <v>33063</v>
      </c>
      <c r="H76" s="18">
        <v>0</v>
      </c>
      <c r="I76" s="18">
        <v>0</v>
      </c>
      <c r="J76" s="19">
        <v>0</v>
      </c>
    </row>
    <row r="77" spans="1:10" ht="15" customHeight="1" x14ac:dyDescent="0.25">
      <c r="A77" s="16">
        <v>72</v>
      </c>
      <c r="B77" s="16">
        <v>6402</v>
      </c>
      <c r="C77" s="16">
        <v>5364</v>
      </c>
      <c r="D77" s="17" t="s">
        <v>66</v>
      </c>
      <c r="E77" s="16"/>
      <c r="F77" s="17"/>
      <c r="G77" s="16">
        <v>33063</v>
      </c>
      <c r="H77" s="18">
        <v>0</v>
      </c>
      <c r="I77" s="18">
        <v>6.3</v>
      </c>
      <c r="J77" s="19">
        <v>0</v>
      </c>
    </row>
    <row r="78" spans="1:10" ht="15" customHeight="1" x14ac:dyDescent="0.25">
      <c r="A78"/>
      <c r="B78"/>
      <c r="C78"/>
      <c r="D78"/>
      <c r="E78"/>
      <c r="F78"/>
      <c r="G78"/>
      <c r="H78"/>
      <c r="I78"/>
      <c r="J78"/>
    </row>
    <row r="79" spans="1:10" ht="15" customHeight="1" x14ac:dyDescent="0.25">
      <c r="A79" s="4" t="s">
        <v>414</v>
      </c>
      <c r="B79" s="4"/>
      <c r="C79" s="4"/>
      <c r="D79" s="5"/>
      <c r="E79" s="4"/>
      <c r="F79" s="5"/>
      <c r="G79" s="4"/>
      <c r="H79" s="10">
        <f>SUM(H46:H78)</f>
        <v>3157</v>
      </c>
      <c r="I79" s="10">
        <f>SUM(I46:I78)</f>
        <v>3157</v>
      </c>
      <c r="J79" s="11">
        <f>SUM(J46:J78)</f>
        <v>3140</v>
      </c>
    </row>
    <row r="80" spans="1:10" ht="15" customHeight="1" x14ac:dyDescent="0.25">
      <c r="A80"/>
      <c r="B80"/>
      <c r="C80"/>
      <c r="D80"/>
      <c r="E80"/>
      <c r="F80"/>
      <c r="G80"/>
      <c r="H80"/>
      <c r="I80"/>
      <c r="J80"/>
    </row>
    <row r="81" spans="1:10" ht="15" customHeight="1" x14ac:dyDescent="0.25">
      <c r="A81" s="6" t="s">
        <v>413</v>
      </c>
      <c r="B81" s="6"/>
      <c r="C81" s="6"/>
      <c r="D81" s="7"/>
      <c r="E81" s="6"/>
      <c r="F81" s="7"/>
      <c r="G81" s="6"/>
      <c r="H81" s="12">
        <f>H79</f>
        <v>3157</v>
      </c>
      <c r="I81" s="12">
        <f>I79</f>
        <v>3157</v>
      </c>
      <c r="J81" s="13">
        <f>J79</f>
        <v>3140</v>
      </c>
    </row>
    <row r="82" spans="1:10" ht="15" customHeight="1" x14ac:dyDescent="0.25">
      <c r="A82"/>
      <c r="B82"/>
      <c r="C82"/>
      <c r="D82"/>
      <c r="E82"/>
      <c r="F82"/>
      <c r="G82"/>
      <c r="H82"/>
      <c r="I82"/>
      <c r="J82"/>
    </row>
    <row r="83" spans="1:10" s="20" customFormat="1" ht="30" customHeight="1" x14ac:dyDescent="0.25">
      <c r="A83" s="43" t="s">
        <v>422</v>
      </c>
      <c r="B83" s="42"/>
      <c r="C83" s="42"/>
      <c r="D83" s="42"/>
      <c r="E83" s="42"/>
      <c r="F83" s="42"/>
      <c r="G83" s="42"/>
      <c r="H83" s="42"/>
      <c r="I83" s="42"/>
      <c r="J83" s="42"/>
    </row>
    <row r="84" spans="1:10" ht="15" customHeight="1" x14ac:dyDescent="0.25">
      <c r="A84"/>
      <c r="B84"/>
      <c r="C84"/>
      <c r="D84"/>
      <c r="E84"/>
      <c r="F84"/>
      <c r="G84"/>
      <c r="H84"/>
      <c r="I84"/>
      <c r="J84"/>
    </row>
    <row r="85" spans="1:10" ht="15" customHeight="1" x14ac:dyDescent="0.25">
      <c r="A85" s="16">
        <v>73</v>
      </c>
      <c r="B85" s="16">
        <v>3399</v>
      </c>
      <c r="C85" s="16">
        <v>2111</v>
      </c>
      <c r="D85" s="17" t="s">
        <v>36</v>
      </c>
      <c r="E85" s="16"/>
      <c r="F85" s="17"/>
      <c r="G85" s="16"/>
      <c r="H85" s="18">
        <v>0</v>
      </c>
      <c r="I85" s="18">
        <v>358</v>
      </c>
      <c r="J85" s="19">
        <v>0</v>
      </c>
    </row>
    <row r="86" spans="1:10" ht="15" customHeight="1" x14ac:dyDescent="0.25">
      <c r="A86" s="16">
        <v>73</v>
      </c>
      <c r="B86" s="16">
        <v>3399</v>
      </c>
      <c r="C86" s="16">
        <v>2321</v>
      </c>
      <c r="D86" s="17" t="s">
        <v>261</v>
      </c>
      <c r="E86" s="16">
        <v>2016</v>
      </c>
      <c r="F86" s="17" t="s">
        <v>274</v>
      </c>
      <c r="G86" s="16"/>
      <c r="H86" s="18">
        <v>0</v>
      </c>
      <c r="I86" s="18">
        <v>25</v>
      </c>
      <c r="J86" s="19">
        <v>0</v>
      </c>
    </row>
    <row r="87" spans="1:10" ht="15" customHeight="1" x14ac:dyDescent="0.25">
      <c r="A87" s="16">
        <v>73</v>
      </c>
      <c r="B87" s="16">
        <v>3613</v>
      </c>
      <c r="C87" s="16">
        <v>2132</v>
      </c>
      <c r="D87" s="17" t="s">
        <v>122</v>
      </c>
      <c r="E87" s="16">
        <v>392126</v>
      </c>
      <c r="F87" s="17" t="s">
        <v>169</v>
      </c>
      <c r="G87" s="16"/>
      <c r="H87" s="18">
        <v>70</v>
      </c>
      <c r="I87" s="18">
        <v>149</v>
      </c>
      <c r="J87" s="19">
        <v>150</v>
      </c>
    </row>
    <row r="88" spans="1:10" ht="15" customHeight="1" x14ac:dyDescent="0.25">
      <c r="A88" s="16">
        <v>73</v>
      </c>
      <c r="B88" s="16">
        <v>6171</v>
      </c>
      <c r="C88" s="16">
        <v>2321</v>
      </c>
      <c r="D88" s="17" t="s">
        <v>261</v>
      </c>
      <c r="E88" s="16">
        <v>61716</v>
      </c>
      <c r="F88" s="17" t="s">
        <v>262</v>
      </c>
      <c r="G88" s="16"/>
      <c r="H88" s="18">
        <v>0</v>
      </c>
      <c r="I88" s="18">
        <v>10</v>
      </c>
      <c r="J88" s="19">
        <v>0</v>
      </c>
    </row>
    <row r="89" spans="1:10" ht="15" customHeight="1" x14ac:dyDescent="0.25">
      <c r="A89"/>
      <c r="B89"/>
      <c r="C89"/>
      <c r="D89"/>
      <c r="E89"/>
      <c r="F89"/>
      <c r="G89"/>
      <c r="H89"/>
      <c r="I89"/>
      <c r="J89"/>
    </row>
    <row r="90" spans="1:10" ht="15" customHeight="1" x14ac:dyDescent="0.25">
      <c r="A90" s="4" t="s">
        <v>412</v>
      </c>
      <c r="B90" s="4"/>
      <c r="C90" s="4"/>
      <c r="D90" s="5"/>
      <c r="E90" s="4"/>
      <c r="F90" s="5"/>
      <c r="G90" s="4"/>
      <c r="H90" s="10">
        <f>SUM(H84:H89)</f>
        <v>70</v>
      </c>
      <c r="I90" s="10">
        <f>SUM(I84:I89)</f>
        <v>542</v>
      </c>
      <c r="J90" s="11">
        <f>SUM(J84:J89)</f>
        <v>150</v>
      </c>
    </row>
    <row r="91" spans="1:10" ht="15" customHeight="1" x14ac:dyDescent="0.25">
      <c r="A91"/>
      <c r="B91"/>
      <c r="C91"/>
      <c r="D91"/>
      <c r="E91"/>
      <c r="F91"/>
      <c r="G91"/>
      <c r="H91"/>
      <c r="I91"/>
      <c r="J91"/>
    </row>
    <row r="92" spans="1:10" ht="15" customHeight="1" x14ac:dyDescent="0.25">
      <c r="A92" s="6" t="s">
        <v>411</v>
      </c>
      <c r="B92" s="6"/>
      <c r="C92" s="6"/>
      <c r="D92" s="7"/>
      <c r="E92" s="6"/>
      <c r="F92" s="7"/>
      <c r="G92" s="6"/>
      <c r="H92" s="12">
        <f>H90</f>
        <v>70</v>
      </c>
      <c r="I92" s="12">
        <f>I90</f>
        <v>542</v>
      </c>
      <c r="J92" s="13">
        <f>J90</f>
        <v>150</v>
      </c>
    </row>
    <row r="93" spans="1:10" ht="15" customHeight="1" x14ac:dyDescent="0.25">
      <c r="A93"/>
      <c r="B93"/>
      <c r="C93"/>
      <c r="D93"/>
      <c r="E93"/>
      <c r="F93"/>
      <c r="G93"/>
      <c r="H93"/>
      <c r="I93"/>
      <c r="J93"/>
    </row>
    <row r="94" spans="1:10" ht="15" customHeight="1" x14ac:dyDescent="0.25">
      <c r="A94" s="16">
        <v>73</v>
      </c>
      <c r="B94" s="16">
        <v>3349</v>
      </c>
      <c r="C94" s="16">
        <v>5021</v>
      </c>
      <c r="D94" s="17" t="s">
        <v>17</v>
      </c>
      <c r="E94" s="16"/>
      <c r="F94" s="17"/>
      <c r="G94" s="16"/>
      <c r="H94" s="18">
        <v>0</v>
      </c>
      <c r="I94" s="18">
        <v>6</v>
      </c>
      <c r="J94" s="19">
        <v>0</v>
      </c>
    </row>
    <row r="95" spans="1:10" ht="15" customHeight="1" x14ac:dyDescent="0.25">
      <c r="A95" s="16">
        <v>73</v>
      </c>
      <c r="B95" s="16">
        <v>3349</v>
      </c>
      <c r="C95" s="16">
        <v>5139</v>
      </c>
      <c r="D95" s="17" t="s">
        <v>12</v>
      </c>
      <c r="E95" s="16"/>
      <c r="F95" s="17" t="s">
        <v>492</v>
      </c>
      <c r="G95" s="16"/>
      <c r="H95" s="18">
        <v>480</v>
      </c>
      <c r="I95" s="18">
        <v>474</v>
      </c>
      <c r="J95" s="19">
        <v>500</v>
      </c>
    </row>
    <row r="96" spans="1:10" ht="15" customHeight="1" x14ac:dyDescent="0.25">
      <c r="A96" s="16">
        <v>73</v>
      </c>
      <c r="B96" s="16">
        <v>3399</v>
      </c>
      <c r="C96" s="16">
        <v>5011</v>
      </c>
      <c r="D96" s="17" t="s">
        <v>230</v>
      </c>
      <c r="E96" s="16">
        <v>2016</v>
      </c>
      <c r="F96" s="17" t="s">
        <v>274</v>
      </c>
      <c r="G96" s="16"/>
      <c r="H96" s="18">
        <v>0</v>
      </c>
      <c r="I96" s="18">
        <v>4</v>
      </c>
      <c r="J96" s="19">
        <v>0</v>
      </c>
    </row>
    <row r="97" spans="1:10" ht="15" customHeight="1" x14ac:dyDescent="0.25">
      <c r="A97" s="16">
        <v>73</v>
      </c>
      <c r="B97" s="16">
        <v>3399</v>
      </c>
      <c r="C97" s="16">
        <v>5021</v>
      </c>
      <c r="D97" s="17" t="s">
        <v>17</v>
      </c>
      <c r="E97" s="16">
        <v>33992541</v>
      </c>
      <c r="F97" s="17" t="s">
        <v>275</v>
      </c>
      <c r="G97" s="16"/>
      <c r="H97" s="18">
        <v>0</v>
      </c>
      <c r="I97" s="18">
        <v>5.7</v>
      </c>
      <c r="J97" s="19">
        <v>0</v>
      </c>
    </row>
    <row r="98" spans="1:10" ht="15" customHeight="1" x14ac:dyDescent="0.25">
      <c r="A98" s="16">
        <v>73</v>
      </c>
      <c r="B98" s="16">
        <v>3399</v>
      </c>
      <c r="C98" s="16">
        <v>5139</v>
      </c>
      <c r="D98" s="17" t="s">
        <v>12</v>
      </c>
      <c r="E98" s="16">
        <v>33992</v>
      </c>
      <c r="F98" s="17" t="s">
        <v>276</v>
      </c>
      <c r="G98" s="16"/>
      <c r="H98" s="18">
        <v>0</v>
      </c>
      <c r="I98" s="18">
        <v>10.5</v>
      </c>
      <c r="J98" s="19">
        <v>0</v>
      </c>
    </row>
    <row r="99" spans="1:10" ht="15" customHeight="1" x14ac:dyDescent="0.25">
      <c r="A99" s="16">
        <v>73</v>
      </c>
      <c r="B99" s="16">
        <v>3399</v>
      </c>
      <c r="C99" s="16">
        <v>5169</v>
      </c>
      <c r="D99" s="17" t="s">
        <v>27</v>
      </c>
      <c r="E99" s="16">
        <v>2016</v>
      </c>
      <c r="F99" s="17" t="s">
        <v>274</v>
      </c>
      <c r="G99" s="16"/>
      <c r="H99" s="18">
        <v>90</v>
      </c>
      <c r="I99" s="18">
        <v>96.1</v>
      </c>
      <c r="J99" s="19">
        <v>90</v>
      </c>
    </row>
    <row r="100" spans="1:10" ht="15" customHeight="1" x14ac:dyDescent="0.25">
      <c r="A100" s="16">
        <v>73</v>
      </c>
      <c r="B100" s="16">
        <v>3399</v>
      </c>
      <c r="C100" s="16">
        <v>5169</v>
      </c>
      <c r="D100" s="17" t="s">
        <v>27</v>
      </c>
      <c r="E100" s="16">
        <v>33991</v>
      </c>
      <c r="F100" s="17" t="s">
        <v>65</v>
      </c>
      <c r="G100" s="16"/>
      <c r="H100" s="18">
        <v>400</v>
      </c>
      <c r="I100" s="18">
        <v>0</v>
      </c>
      <c r="J100" s="19">
        <v>0</v>
      </c>
    </row>
    <row r="101" spans="1:10" ht="15" customHeight="1" x14ac:dyDescent="0.25">
      <c r="A101" s="16">
        <v>73</v>
      </c>
      <c r="B101" s="16">
        <v>3399</v>
      </c>
      <c r="C101" s="16">
        <v>5169</v>
      </c>
      <c r="D101" s="17" t="s">
        <v>27</v>
      </c>
      <c r="E101" s="16">
        <v>33992</v>
      </c>
      <c r="F101" s="17" t="s">
        <v>276</v>
      </c>
      <c r="G101" s="16"/>
      <c r="H101" s="18">
        <v>350</v>
      </c>
      <c r="I101" s="18">
        <v>504.2</v>
      </c>
      <c r="J101" s="19">
        <v>350</v>
      </c>
    </row>
    <row r="102" spans="1:10" ht="15" customHeight="1" x14ac:dyDescent="0.25">
      <c r="A102" s="16">
        <v>73</v>
      </c>
      <c r="B102" s="16">
        <v>3399</v>
      </c>
      <c r="C102" s="16">
        <v>5175</v>
      </c>
      <c r="D102" s="17" t="s">
        <v>237</v>
      </c>
      <c r="E102" s="16">
        <v>2016</v>
      </c>
      <c r="F102" s="17" t="s">
        <v>274</v>
      </c>
      <c r="G102" s="16"/>
      <c r="H102" s="18">
        <v>0</v>
      </c>
      <c r="I102" s="18">
        <v>14.9</v>
      </c>
      <c r="J102" s="19">
        <v>0</v>
      </c>
    </row>
    <row r="103" spans="1:10" ht="15" customHeight="1" x14ac:dyDescent="0.25">
      <c r="A103" s="16">
        <v>73</v>
      </c>
      <c r="B103" s="16">
        <v>3399</v>
      </c>
      <c r="C103" s="16">
        <v>5175</v>
      </c>
      <c r="D103" s="17" t="s">
        <v>237</v>
      </c>
      <c r="E103" s="16">
        <v>33992</v>
      </c>
      <c r="F103" s="17" t="s">
        <v>276</v>
      </c>
      <c r="G103" s="16"/>
      <c r="H103" s="18">
        <v>0</v>
      </c>
      <c r="I103" s="18">
        <v>16.600000000000001</v>
      </c>
      <c r="J103" s="19">
        <v>0</v>
      </c>
    </row>
    <row r="104" spans="1:10" ht="15" customHeight="1" x14ac:dyDescent="0.25">
      <c r="A104" s="16">
        <v>73</v>
      </c>
      <c r="B104" s="16">
        <v>3613</v>
      </c>
      <c r="C104" s="16">
        <v>5137</v>
      </c>
      <c r="D104" s="17" t="s">
        <v>18</v>
      </c>
      <c r="E104" s="16"/>
      <c r="F104" s="17"/>
      <c r="G104" s="16"/>
      <c r="H104" s="18">
        <v>0</v>
      </c>
      <c r="I104" s="18">
        <v>5</v>
      </c>
      <c r="J104" s="19">
        <v>0</v>
      </c>
    </row>
    <row r="105" spans="1:10" ht="15" customHeight="1" x14ac:dyDescent="0.25">
      <c r="A105" s="16">
        <v>73</v>
      </c>
      <c r="B105" s="16">
        <v>3613</v>
      </c>
      <c r="C105" s="16">
        <v>5139</v>
      </c>
      <c r="D105" s="17" t="s">
        <v>12</v>
      </c>
      <c r="E105" s="16"/>
      <c r="F105" s="17"/>
      <c r="G105" s="16"/>
      <c r="H105" s="18">
        <v>0</v>
      </c>
      <c r="I105" s="18">
        <v>11.9</v>
      </c>
      <c r="J105" s="19">
        <v>0</v>
      </c>
    </row>
    <row r="106" spans="1:10" ht="15" customHeight="1" x14ac:dyDescent="0.25">
      <c r="A106" s="16">
        <v>73</v>
      </c>
      <c r="B106" s="16">
        <v>3613</v>
      </c>
      <c r="C106" s="16">
        <v>5151</v>
      </c>
      <c r="D106" s="17" t="s">
        <v>19</v>
      </c>
      <c r="E106" s="16"/>
      <c r="F106" s="17"/>
      <c r="G106" s="16"/>
      <c r="H106" s="18">
        <v>15</v>
      </c>
      <c r="I106" s="18">
        <v>17</v>
      </c>
      <c r="J106" s="19">
        <v>15</v>
      </c>
    </row>
    <row r="107" spans="1:10" ht="15" customHeight="1" x14ac:dyDescent="0.25">
      <c r="A107" s="16">
        <v>73</v>
      </c>
      <c r="B107" s="16">
        <v>3613</v>
      </c>
      <c r="C107" s="16">
        <v>5153</v>
      </c>
      <c r="D107" s="17" t="s">
        <v>20</v>
      </c>
      <c r="E107" s="16"/>
      <c r="F107" s="17"/>
      <c r="G107" s="16"/>
      <c r="H107" s="18">
        <v>347</v>
      </c>
      <c r="I107" s="18">
        <v>342</v>
      </c>
      <c r="J107" s="19">
        <v>347</v>
      </c>
    </row>
    <row r="108" spans="1:10" ht="15" customHeight="1" x14ac:dyDescent="0.25">
      <c r="A108" s="16">
        <v>73</v>
      </c>
      <c r="B108" s="16">
        <v>3613</v>
      </c>
      <c r="C108" s="16">
        <v>5154</v>
      </c>
      <c r="D108" s="17" t="s">
        <v>21</v>
      </c>
      <c r="E108" s="16"/>
      <c r="F108" s="17"/>
      <c r="G108" s="16"/>
      <c r="H108" s="18">
        <v>433</v>
      </c>
      <c r="I108" s="18">
        <v>419.1</v>
      </c>
      <c r="J108" s="19">
        <v>433</v>
      </c>
    </row>
    <row r="109" spans="1:10" ht="15" customHeight="1" x14ac:dyDescent="0.25">
      <c r="A109" s="16">
        <v>73</v>
      </c>
      <c r="B109" s="16">
        <v>3613</v>
      </c>
      <c r="C109" s="16">
        <v>5169</v>
      </c>
      <c r="D109" s="17" t="s">
        <v>27</v>
      </c>
      <c r="E109" s="16"/>
      <c r="F109" s="17"/>
      <c r="G109" s="16"/>
      <c r="H109" s="18">
        <v>40</v>
      </c>
      <c r="I109" s="18">
        <v>40</v>
      </c>
      <c r="J109" s="19">
        <v>120</v>
      </c>
    </row>
    <row r="110" spans="1:10" ht="15" customHeight="1" x14ac:dyDescent="0.25">
      <c r="A110" s="16">
        <v>73</v>
      </c>
      <c r="B110" s="16">
        <v>6171</v>
      </c>
      <c r="C110" s="16">
        <v>5139</v>
      </c>
      <c r="D110" s="17" t="s">
        <v>12</v>
      </c>
      <c r="E110" s="16">
        <v>61716</v>
      </c>
      <c r="F110" s="17" t="s">
        <v>262</v>
      </c>
      <c r="G110" s="16"/>
      <c r="H110" s="18">
        <v>0</v>
      </c>
      <c r="I110" s="18">
        <v>7.5</v>
      </c>
      <c r="J110" s="19">
        <v>0</v>
      </c>
    </row>
    <row r="111" spans="1:10" ht="15" customHeight="1" x14ac:dyDescent="0.25">
      <c r="A111" s="16">
        <v>73</v>
      </c>
      <c r="B111" s="16">
        <v>6171</v>
      </c>
      <c r="C111" s="16">
        <v>5162</v>
      </c>
      <c r="D111" s="17" t="s">
        <v>23</v>
      </c>
      <c r="E111" s="16">
        <v>61714</v>
      </c>
      <c r="F111" s="17" t="s">
        <v>277</v>
      </c>
      <c r="G111" s="16"/>
      <c r="H111" s="18">
        <v>120</v>
      </c>
      <c r="I111" s="18">
        <v>120</v>
      </c>
      <c r="J111" s="19">
        <v>50</v>
      </c>
    </row>
    <row r="112" spans="1:10" ht="15" customHeight="1" x14ac:dyDescent="0.25">
      <c r="A112" s="16">
        <v>73</v>
      </c>
      <c r="B112" s="16">
        <v>6171</v>
      </c>
      <c r="C112" s="16">
        <v>5175</v>
      </c>
      <c r="D112" s="17" t="s">
        <v>237</v>
      </c>
      <c r="E112" s="16">
        <v>61716</v>
      </c>
      <c r="F112" s="17" t="s">
        <v>262</v>
      </c>
      <c r="G112" s="16"/>
      <c r="H112" s="18">
        <v>0</v>
      </c>
      <c r="I112" s="18">
        <v>2.5</v>
      </c>
      <c r="J112" s="19">
        <v>0</v>
      </c>
    </row>
    <row r="113" spans="1:10" ht="1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ht="15" customHeight="1" x14ac:dyDescent="0.25">
      <c r="A114" s="4" t="s">
        <v>410</v>
      </c>
      <c r="B114" s="4"/>
      <c r="C114" s="4"/>
      <c r="D114" s="5"/>
      <c r="E114" s="4"/>
      <c r="F114" s="5"/>
      <c r="G114" s="4"/>
      <c r="H114" s="10">
        <f>SUM(H93:H113)</f>
        <v>2275</v>
      </c>
      <c r="I114" s="10">
        <f>SUM(I93:I113)</f>
        <v>2097</v>
      </c>
      <c r="J114" s="11">
        <f>SUM(J93:J113)</f>
        <v>1905</v>
      </c>
    </row>
    <row r="115" spans="1:10" ht="15" customHeight="1" x14ac:dyDescent="0.25">
      <c r="A115"/>
      <c r="B115"/>
      <c r="C115"/>
      <c r="D115"/>
      <c r="E115"/>
      <c r="F115"/>
      <c r="G115"/>
      <c r="H115"/>
      <c r="I115"/>
      <c r="J115"/>
    </row>
    <row r="116" spans="1:10" ht="15" customHeight="1" x14ac:dyDescent="0.25">
      <c r="A116" s="6" t="s">
        <v>409</v>
      </c>
      <c r="B116" s="6"/>
      <c r="C116" s="6"/>
      <c r="D116" s="7"/>
      <c r="E116" s="6"/>
      <c r="F116" s="7"/>
      <c r="G116" s="6"/>
      <c r="H116" s="12">
        <f>H114</f>
        <v>2275</v>
      </c>
      <c r="I116" s="12">
        <f>I114</f>
        <v>2097</v>
      </c>
      <c r="J116" s="13">
        <f>J114</f>
        <v>1905</v>
      </c>
    </row>
    <row r="117" spans="1:10" ht="15" customHeight="1" x14ac:dyDescent="0.25">
      <c r="A117"/>
      <c r="B117"/>
      <c r="C117"/>
      <c r="D117"/>
      <c r="E117"/>
      <c r="F117"/>
      <c r="G117"/>
      <c r="H117"/>
      <c r="I117"/>
      <c r="J117"/>
    </row>
    <row r="118" spans="1:10" ht="15" customHeight="1" x14ac:dyDescent="0.25">
      <c r="A118" s="8" t="s">
        <v>408</v>
      </c>
      <c r="B118" s="8"/>
      <c r="C118" s="8"/>
      <c r="D118" s="9"/>
      <c r="E118" s="8"/>
      <c r="F118" s="9"/>
      <c r="G118" s="8"/>
      <c r="H118" s="14">
        <f>H10+H45+H92</f>
        <v>2570</v>
      </c>
      <c r="I118" s="14">
        <f>I10+I45+I92</f>
        <v>3042</v>
      </c>
      <c r="J118" s="15">
        <f>J10+J45+J92</f>
        <v>2620</v>
      </c>
    </row>
    <row r="119" spans="1:10" ht="15" customHeight="1" x14ac:dyDescent="0.25">
      <c r="A119" s="8" t="s">
        <v>407</v>
      </c>
      <c r="B119" s="8"/>
      <c r="C119" s="8"/>
      <c r="D119" s="9"/>
      <c r="E119" s="8"/>
      <c r="F119" s="9"/>
      <c r="G119" s="8"/>
      <c r="H119" s="14">
        <f>H36+H81+H116</f>
        <v>8582</v>
      </c>
      <c r="I119" s="14">
        <f>I36+I81+I116</f>
        <v>8495.7000000000007</v>
      </c>
      <c r="J119" s="15">
        <f>J36+J81+J116</f>
        <v>8200</v>
      </c>
    </row>
    <row r="122" spans="1:10" ht="15" customHeight="1" x14ac:dyDescent="0.25">
      <c r="J122" s="21"/>
    </row>
    <row r="124" spans="1:10" ht="15" customHeight="1" x14ac:dyDescent="0.25">
      <c r="J124" s="21"/>
    </row>
  </sheetData>
  <mergeCells count="4">
    <mergeCell ref="A1:J1"/>
    <mergeCell ref="A83:J83"/>
    <mergeCell ref="A38:J38"/>
    <mergeCell ref="A4:J4"/>
  </mergeCells>
  <pageMargins left="0.19685039369791668" right="0.19685039369791668" top="0.19685039369791668" bottom="0.39370078739583336" header="0.19685039369791668" footer="0.19685039369791668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zoomScale="74" zoomScaleNormal="74" workbookViewId="0">
      <pane ySplit="2" topLeftCell="A3" activePane="bottomLeft" state="frozenSplit"/>
      <selection activeCell="N26" sqref="N26"/>
      <selection pane="bottomLeft" activeCell="J3" sqref="J3"/>
    </sheetView>
  </sheetViews>
  <sheetFormatPr defaultRowHeight="15" customHeight="1" x14ac:dyDescent="0.25"/>
  <cols>
    <col min="1" max="1" width="10.140625" style="1" customWidth="1"/>
    <col min="2" max="3" width="5.5703125" style="1" customWidth="1"/>
    <col min="4" max="4" width="36.5703125" style="2" customWidth="1"/>
    <col min="5" max="5" width="8.5703125" style="1" customWidth="1"/>
    <col min="6" max="6" width="45.5703125" style="2" customWidth="1"/>
    <col min="7" max="7" width="7.140625" style="1" customWidth="1"/>
    <col min="8" max="10" width="16.85546875" style="3" customWidth="1"/>
  </cols>
  <sheetData>
    <row r="1" spans="1:10" s="20" customFormat="1" ht="30" customHeight="1" x14ac:dyDescent="0.25">
      <c r="A1" s="41" t="s">
        <v>278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20" customFormat="1" ht="30" customHeight="1" x14ac:dyDescent="0.25">
      <c r="A2" s="33" t="s">
        <v>445</v>
      </c>
      <c r="B2" s="33" t="s">
        <v>0</v>
      </c>
      <c r="C2" s="33" t="s">
        <v>1</v>
      </c>
      <c r="D2" s="34" t="s">
        <v>2</v>
      </c>
      <c r="E2" s="33" t="s">
        <v>3</v>
      </c>
      <c r="F2" s="34" t="s">
        <v>4</v>
      </c>
      <c r="G2" s="33" t="s">
        <v>5</v>
      </c>
      <c r="H2" s="35" t="s">
        <v>446</v>
      </c>
      <c r="I2" s="35" t="s">
        <v>447</v>
      </c>
      <c r="J2" s="35" t="s">
        <v>496</v>
      </c>
    </row>
    <row r="3" spans="1:10" ht="15" customHeight="1" x14ac:dyDescent="0.25">
      <c r="A3"/>
      <c r="B3"/>
      <c r="C3"/>
      <c r="D3"/>
      <c r="E3"/>
      <c r="F3"/>
      <c r="G3"/>
      <c r="H3"/>
      <c r="I3"/>
      <c r="J3"/>
    </row>
    <row r="4" spans="1:10" s="20" customFormat="1" ht="30" customHeight="1" x14ac:dyDescent="0.25">
      <c r="A4" s="43" t="s">
        <v>436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" customHeight="1" x14ac:dyDescent="0.25">
      <c r="A5"/>
      <c r="B5"/>
      <c r="C5"/>
      <c r="D5"/>
      <c r="E5"/>
      <c r="F5"/>
      <c r="G5"/>
      <c r="H5"/>
      <c r="I5"/>
      <c r="J5"/>
    </row>
    <row r="6" spans="1:10" ht="15" customHeight="1" x14ac:dyDescent="0.25">
      <c r="A6" s="16">
        <v>81</v>
      </c>
      <c r="B6" s="16"/>
      <c r="C6" s="16">
        <v>4111</v>
      </c>
      <c r="D6" s="17" t="s">
        <v>251</v>
      </c>
      <c r="E6" s="16"/>
      <c r="F6" s="17"/>
      <c r="G6" s="16">
        <v>98071</v>
      </c>
      <c r="H6" s="18">
        <v>0</v>
      </c>
      <c r="I6" s="18">
        <v>0</v>
      </c>
      <c r="J6" s="19">
        <v>180</v>
      </c>
    </row>
    <row r="7" spans="1:10" ht="15" customHeight="1" x14ac:dyDescent="0.25">
      <c r="A7" s="16">
        <v>81</v>
      </c>
      <c r="B7" s="16"/>
      <c r="C7" s="16">
        <v>4116</v>
      </c>
      <c r="D7" s="17" t="s">
        <v>29</v>
      </c>
      <c r="E7" s="16"/>
      <c r="F7" s="17"/>
      <c r="G7" s="16">
        <v>13015</v>
      </c>
      <c r="H7" s="18">
        <v>0</v>
      </c>
      <c r="I7" s="18">
        <v>707.1</v>
      </c>
      <c r="J7" s="19">
        <v>0</v>
      </c>
    </row>
    <row r="8" spans="1:10" ht="15" customHeight="1" x14ac:dyDescent="0.25">
      <c r="A8" s="16">
        <v>81</v>
      </c>
      <c r="B8" s="16"/>
      <c r="C8" s="16">
        <v>4121</v>
      </c>
      <c r="D8" s="17" t="s">
        <v>8</v>
      </c>
      <c r="E8" s="16">
        <v>4</v>
      </c>
      <c r="F8" s="17" t="s">
        <v>31</v>
      </c>
      <c r="G8" s="16"/>
      <c r="H8" s="18">
        <v>2</v>
      </c>
      <c r="I8" s="18">
        <v>2</v>
      </c>
      <c r="J8" s="19">
        <v>2</v>
      </c>
    </row>
    <row r="9" spans="1:10" ht="15" customHeight="1" x14ac:dyDescent="0.25">
      <c r="A9" s="16">
        <v>81</v>
      </c>
      <c r="B9" s="16"/>
      <c r="C9" s="16">
        <v>4121</v>
      </c>
      <c r="D9" s="17" t="s">
        <v>8</v>
      </c>
      <c r="E9" s="16">
        <v>13</v>
      </c>
      <c r="F9" s="17" t="s">
        <v>94</v>
      </c>
      <c r="G9" s="16"/>
      <c r="H9" s="18">
        <v>2</v>
      </c>
      <c r="I9" s="18">
        <v>2</v>
      </c>
      <c r="J9" s="19">
        <v>2</v>
      </c>
    </row>
    <row r="10" spans="1:10" ht="15" customHeight="1" x14ac:dyDescent="0.25">
      <c r="A10" s="16">
        <v>81</v>
      </c>
      <c r="B10" s="16"/>
      <c r="C10" s="16">
        <v>4121</v>
      </c>
      <c r="D10" s="17" t="s">
        <v>8</v>
      </c>
      <c r="E10" s="16">
        <v>15</v>
      </c>
      <c r="F10" s="17" t="s">
        <v>95</v>
      </c>
      <c r="G10" s="16"/>
      <c r="H10" s="18">
        <v>2</v>
      </c>
      <c r="I10" s="18">
        <v>2</v>
      </c>
      <c r="J10" s="19">
        <v>2</v>
      </c>
    </row>
    <row r="11" spans="1:10" ht="15" customHeight="1" x14ac:dyDescent="0.25">
      <c r="A11" s="16">
        <v>81</v>
      </c>
      <c r="B11" s="16"/>
      <c r="C11" s="16">
        <v>4121</v>
      </c>
      <c r="D11" s="17" t="s">
        <v>8</v>
      </c>
      <c r="E11" s="16">
        <v>16</v>
      </c>
      <c r="F11" s="17" t="s">
        <v>9</v>
      </c>
      <c r="G11" s="16"/>
      <c r="H11" s="18">
        <v>2</v>
      </c>
      <c r="I11" s="18">
        <v>2</v>
      </c>
      <c r="J11" s="19">
        <v>2</v>
      </c>
    </row>
    <row r="12" spans="1:10" ht="15" customHeight="1" x14ac:dyDescent="0.25">
      <c r="A12" s="16">
        <v>81</v>
      </c>
      <c r="B12" s="16"/>
      <c r="C12" s="16">
        <v>4121</v>
      </c>
      <c r="D12" s="17" t="s">
        <v>8</v>
      </c>
      <c r="E12" s="16">
        <v>17</v>
      </c>
      <c r="F12" s="17" t="s">
        <v>220</v>
      </c>
      <c r="G12" s="16"/>
      <c r="H12" s="18">
        <v>2</v>
      </c>
      <c r="I12" s="18">
        <v>2</v>
      </c>
      <c r="J12" s="19">
        <v>2</v>
      </c>
    </row>
    <row r="13" spans="1:10" ht="15" customHeight="1" x14ac:dyDescent="0.25">
      <c r="A13" s="16">
        <v>81</v>
      </c>
      <c r="B13" s="16"/>
      <c r="C13" s="16">
        <v>4121</v>
      </c>
      <c r="D13" s="17" t="s">
        <v>8</v>
      </c>
      <c r="E13" s="16">
        <v>19</v>
      </c>
      <c r="F13" s="17" t="s">
        <v>252</v>
      </c>
      <c r="G13" s="16"/>
      <c r="H13" s="18">
        <v>2</v>
      </c>
      <c r="I13" s="18">
        <v>2</v>
      </c>
      <c r="J13" s="19">
        <v>2</v>
      </c>
    </row>
    <row r="14" spans="1:10" ht="15" customHeight="1" x14ac:dyDescent="0.25">
      <c r="A14" s="16">
        <v>81</v>
      </c>
      <c r="B14" s="16"/>
      <c r="C14" s="16">
        <v>4121</v>
      </c>
      <c r="D14" s="17" t="s">
        <v>8</v>
      </c>
      <c r="E14" s="16">
        <v>24</v>
      </c>
      <c r="F14" s="17" t="s">
        <v>96</v>
      </c>
      <c r="G14" s="16"/>
      <c r="H14" s="18">
        <v>2</v>
      </c>
      <c r="I14" s="18">
        <v>2</v>
      </c>
      <c r="J14" s="19">
        <v>2</v>
      </c>
    </row>
    <row r="15" spans="1:10" ht="15" customHeight="1" x14ac:dyDescent="0.25">
      <c r="A15" s="16">
        <v>81</v>
      </c>
      <c r="B15" s="16"/>
      <c r="C15" s="16">
        <v>4121</v>
      </c>
      <c r="D15" s="17" t="s">
        <v>8</v>
      </c>
      <c r="E15" s="16">
        <v>30</v>
      </c>
      <c r="F15" s="17" t="s">
        <v>221</v>
      </c>
      <c r="G15" s="16"/>
      <c r="H15" s="18">
        <v>2</v>
      </c>
      <c r="I15" s="18">
        <v>2</v>
      </c>
      <c r="J15" s="19">
        <v>2</v>
      </c>
    </row>
    <row r="16" spans="1:10" ht="15" customHeight="1" x14ac:dyDescent="0.25">
      <c r="A16" s="16">
        <v>81</v>
      </c>
      <c r="B16" s="16"/>
      <c r="C16" s="16">
        <v>4121</v>
      </c>
      <c r="D16" s="17" t="s">
        <v>8</v>
      </c>
      <c r="E16" s="16">
        <v>35</v>
      </c>
      <c r="F16" s="17" t="s">
        <v>222</v>
      </c>
      <c r="G16" s="16"/>
      <c r="H16" s="18">
        <v>2</v>
      </c>
      <c r="I16" s="18">
        <v>2</v>
      </c>
      <c r="J16" s="19">
        <v>2</v>
      </c>
    </row>
    <row r="17" spans="1:10" ht="15" customHeight="1" x14ac:dyDescent="0.25">
      <c r="A17" s="16">
        <v>81</v>
      </c>
      <c r="B17" s="16"/>
      <c r="C17" s="16">
        <v>4121</v>
      </c>
      <c r="D17" s="17" t="s">
        <v>8</v>
      </c>
      <c r="E17" s="16">
        <v>40</v>
      </c>
      <c r="F17" s="17" t="s">
        <v>223</v>
      </c>
      <c r="G17" s="16"/>
      <c r="H17" s="18">
        <v>2</v>
      </c>
      <c r="I17" s="18">
        <v>2</v>
      </c>
      <c r="J17" s="19">
        <v>2</v>
      </c>
    </row>
    <row r="18" spans="1:10" ht="15" customHeight="1" x14ac:dyDescent="0.25">
      <c r="A18" s="16">
        <v>81</v>
      </c>
      <c r="B18" s="16"/>
      <c r="C18" s="16">
        <v>4121</v>
      </c>
      <c r="D18" s="17" t="s">
        <v>8</v>
      </c>
      <c r="E18" s="16">
        <v>44</v>
      </c>
      <c r="F18" s="17" t="s">
        <v>32</v>
      </c>
      <c r="G18" s="16"/>
      <c r="H18" s="18">
        <v>2</v>
      </c>
      <c r="I18" s="18">
        <v>2</v>
      </c>
      <c r="J18" s="19">
        <v>2</v>
      </c>
    </row>
    <row r="19" spans="1:10" ht="15" customHeight="1" x14ac:dyDescent="0.25">
      <c r="A19" s="16">
        <v>81</v>
      </c>
      <c r="B19" s="16"/>
      <c r="C19" s="16">
        <v>4121</v>
      </c>
      <c r="D19" s="17" t="s">
        <v>8</v>
      </c>
      <c r="E19" s="16">
        <v>50</v>
      </c>
      <c r="F19" s="17" t="s">
        <v>97</v>
      </c>
      <c r="G19" s="16"/>
      <c r="H19" s="18">
        <v>2</v>
      </c>
      <c r="I19" s="18">
        <v>2</v>
      </c>
      <c r="J19" s="19">
        <v>2</v>
      </c>
    </row>
    <row r="20" spans="1:10" ht="15" customHeight="1" x14ac:dyDescent="0.25">
      <c r="A20" s="16">
        <v>81</v>
      </c>
      <c r="B20" s="16"/>
      <c r="C20" s="16">
        <v>4121</v>
      </c>
      <c r="D20" s="17" t="s">
        <v>8</v>
      </c>
      <c r="E20" s="16">
        <v>54</v>
      </c>
      <c r="F20" s="17" t="s">
        <v>224</v>
      </c>
      <c r="G20" s="16"/>
      <c r="H20" s="18">
        <v>2</v>
      </c>
      <c r="I20" s="18">
        <v>2</v>
      </c>
      <c r="J20" s="19">
        <v>2</v>
      </c>
    </row>
    <row r="21" spans="1:10" ht="15" customHeight="1" x14ac:dyDescent="0.25">
      <c r="A21" s="16">
        <v>81</v>
      </c>
      <c r="B21" s="16"/>
      <c r="C21" s="16">
        <v>4121</v>
      </c>
      <c r="D21" s="17" t="s">
        <v>8</v>
      </c>
      <c r="E21" s="16">
        <v>70</v>
      </c>
      <c r="F21" s="17" t="s">
        <v>225</v>
      </c>
      <c r="G21" s="16"/>
      <c r="H21" s="18">
        <v>2</v>
      </c>
      <c r="I21" s="18">
        <v>2</v>
      </c>
      <c r="J21" s="19">
        <v>2</v>
      </c>
    </row>
    <row r="22" spans="1:10" ht="15" customHeight="1" x14ac:dyDescent="0.25">
      <c r="A22" s="16">
        <v>81</v>
      </c>
      <c r="B22" s="16"/>
      <c r="C22" s="16">
        <v>4121</v>
      </c>
      <c r="D22" s="17" t="s">
        <v>8</v>
      </c>
      <c r="E22" s="16">
        <v>76</v>
      </c>
      <c r="F22" s="17" t="s">
        <v>98</v>
      </c>
      <c r="G22" s="16"/>
      <c r="H22" s="18">
        <v>2</v>
      </c>
      <c r="I22" s="18">
        <v>2</v>
      </c>
      <c r="J22" s="19">
        <v>2</v>
      </c>
    </row>
    <row r="23" spans="1:10" ht="15" customHeight="1" x14ac:dyDescent="0.25">
      <c r="A23" s="16">
        <v>81</v>
      </c>
      <c r="B23" s="16"/>
      <c r="C23" s="16">
        <v>4121</v>
      </c>
      <c r="D23" s="17" t="s">
        <v>8</v>
      </c>
      <c r="E23" s="16">
        <v>77</v>
      </c>
      <c r="F23" s="17" t="s">
        <v>99</v>
      </c>
      <c r="G23" s="16"/>
      <c r="H23" s="18">
        <v>2</v>
      </c>
      <c r="I23" s="18">
        <v>2</v>
      </c>
      <c r="J23" s="19">
        <v>2</v>
      </c>
    </row>
    <row r="24" spans="1:10" ht="15" customHeight="1" x14ac:dyDescent="0.25">
      <c r="A24" s="16">
        <v>81</v>
      </c>
      <c r="B24" s="16"/>
      <c r="C24" s="16">
        <v>4121</v>
      </c>
      <c r="D24" s="17" t="s">
        <v>8</v>
      </c>
      <c r="E24" s="16">
        <v>79</v>
      </c>
      <c r="F24" s="17" t="s">
        <v>226</v>
      </c>
      <c r="G24" s="16"/>
      <c r="H24" s="18">
        <v>2</v>
      </c>
      <c r="I24" s="18">
        <v>2</v>
      </c>
      <c r="J24" s="19">
        <v>2</v>
      </c>
    </row>
    <row r="25" spans="1:10" ht="15" customHeight="1" x14ac:dyDescent="0.25">
      <c r="A25" s="16">
        <v>81</v>
      </c>
      <c r="B25" s="16">
        <v>6171</v>
      </c>
      <c r="C25" s="16">
        <v>2111</v>
      </c>
      <c r="D25" s="17" t="s">
        <v>36</v>
      </c>
      <c r="E25" s="16"/>
      <c r="F25" s="17"/>
      <c r="G25" s="16"/>
      <c r="H25" s="18">
        <v>0</v>
      </c>
      <c r="I25" s="18">
        <v>0</v>
      </c>
      <c r="J25" s="19">
        <v>0</v>
      </c>
    </row>
    <row r="26" spans="1:10" ht="15" customHeight="1" x14ac:dyDescent="0.25">
      <c r="A26"/>
      <c r="B26"/>
      <c r="C26"/>
      <c r="D26"/>
      <c r="E26"/>
      <c r="F26"/>
      <c r="G26"/>
      <c r="H26"/>
      <c r="I26"/>
      <c r="J26"/>
    </row>
    <row r="27" spans="1:10" ht="15" customHeight="1" x14ac:dyDescent="0.25">
      <c r="A27" s="4" t="s">
        <v>434</v>
      </c>
      <c r="B27" s="4"/>
      <c r="C27" s="4"/>
      <c r="D27" s="5"/>
      <c r="E27" s="4"/>
      <c r="F27" s="5"/>
      <c r="G27" s="4"/>
      <c r="H27" s="10">
        <f>SUM(H3:H26)</f>
        <v>34</v>
      </c>
      <c r="I27" s="10">
        <f>SUM(I3:I26)</f>
        <v>741.1</v>
      </c>
      <c r="J27" s="11">
        <f>SUM(J3:J26)</f>
        <v>214</v>
      </c>
    </row>
    <row r="28" spans="1:10" ht="15" customHeight="1" x14ac:dyDescent="0.25">
      <c r="A28"/>
      <c r="B28"/>
      <c r="C28"/>
      <c r="D28"/>
      <c r="E28"/>
      <c r="F28"/>
      <c r="G28"/>
      <c r="H28"/>
      <c r="I28"/>
      <c r="J28"/>
    </row>
    <row r="29" spans="1:10" ht="15" customHeight="1" x14ac:dyDescent="0.25">
      <c r="A29" s="16">
        <v>81</v>
      </c>
      <c r="B29" s="16"/>
      <c r="C29" s="16">
        <v>4216</v>
      </c>
      <c r="D29" s="17" t="s">
        <v>47</v>
      </c>
      <c r="E29" s="16"/>
      <c r="F29" s="17"/>
      <c r="G29" s="16">
        <v>17526</v>
      </c>
      <c r="H29" s="18">
        <v>0</v>
      </c>
      <c r="I29" s="18">
        <v>515.29999999999995</v>
      </c>
      <c r="J29" s="19">
        <v>0</v>
      </c>
    </row>
    <row r="30" spans="1:10" ht="15" customHeight="1" x14ac:dyDescent="0.25">
      <c r="A30"/>
      <c r="B30"/>
      <c r="C30"/>
      <c r="D30"/>
      <c r="E30"/>
      <c r="F30"/>
      <c r="G30"/>
      <c r="H30"/>
      <c r="I30"/>
      <c r="J30"/>
    </row>
    <row r="31" spans="1:10" ht="15" customHeight="1" x14ac:dyDescent="0.25">
      <c r="A31" s="4" t="s">
        <v>433</v>
      </c>
      <c r="B31" s="4"/>
      <c r="C31" s="4"/>
      <c r="D31" s="5"/>
      <c r="E31" s="4"/>
      <c r="F31" s="5"/>
      <c r="G31" s="4"/>
      <c r="H31" s="10">
        <f>SUM(H28:H30)</f>
        <v>0</v>
      </c>
      <c r="I31" s="10">
        <f>SUM(I28:I30)</f>
        <v>515.29999999999995</v>
      </c>
      <c r="J31" s="11">
        <f>SUM(J28:J30)</f>
        <v>0</v>
      </c>
    </row>
    <row r="32" spans="1:10" ht="15" customHeight="1" x14ac:dyDescent="0.25">
      <c r="A32"/>
      <c r="B32"/>
      <c r="C32"/>
      <c r="D32"/>
      <c r="E32"/>
      <c r="F32"/>
      <c r="G32"/>
      <c r="H32"/>
      <c r="I32"/>
      <c r="J32"/>
    </row>
    <row r="33" spans="1:10" ht="15" customHeight="1" x14ac:dyDescent="0.25">
      <c r="A33" s="6" t="s">
        <v>432</v>
      </c>
      <c r="B33" s="6"/>
      <c r="C33" s="6"/>
      <c r="D33" s="7"/>
      <c r="E33" s="6"/>
      <c r="F33" s="7"/>
      <c r="G33" s="6"/>
      <c r="H33" s="12">
        <f>H27+H31</f>
        <v>34</v>
      </c>
      <c r="I33" s="12">
        <f>I27+I31</f>
        <v>1256.4000000000001</v>
      </c>
      <c r="J33" s="13">
        <f>J27+J31</f>
        <v>214</v>
      </c>
    </row>
    <row r="34" spans="1:10" ht="15" customHeight="1" x14ac:dyDescent="0.25">
      <c r="A34"/>
      <c r="B34"/>
      <c r="C34"/>
      <c r="D34"/>
      <c r="E34"/>
      <c r="F34"/>
      <c r="G34"/>
      <c r="H34"/>
      <c r="I34"/>
      <c r="J34"/>
    </row>
    <row r="35" spans="1:10" ht="15" customHeight="1" x14ac:dyDescent="0.25">
      <c r="A35" s="16">
        <v>81</v>
      </c>
      <c r="B35" s="16">
        <v>6114</v>
      </c>
      <c r="C35" s="16">
        <v>5021</v>
      </c>
      <c r="D35" s="17" t="s">
        <v>17</v>
      </c>
      <c r="E35" s="16"/>
      <c r="F35" s="17"/>
      <c r="G35" s="16">
        <v>98071</v>
      </c>
      <c r="H35" s="18">
        <v>0</v>
      </c>
      <c r="I35" s="18">
        <v>0</v>
      </c>
      <c r="J35" s="19">
        <v>180</v>
      </c>
    </row>
    <row r="36" spans="1:10" ht="15" customHeight="1" x14ac:dyDescent="0.25">
      <c r="A36" s="16">
        <v>81</v>
      </c>
      <c r="B36" s="16">
        <v>6171</v>
      </c>
      <c r="C36" s="16">
        <v>5011</v>
      </c>
      <c r="D36" s="17" t="s">
        <v>230</v>
      </c>
      <c r="E36" s="16"/>
      <c r="F36" s="17"/>
      <c r="G36" s="16"/>
      <c r="H36" s="18">
        <v>39184</v>
      </c>
      <c r="I36" s="18">
        <v>34137.1</v>
      </c>
      <c r="J36" s="19">
        <f>42004+1500</f>
        <v>43504</v>
      </c>
    </row>
    <row r="37" spans="1:10" ht="15" customHeight="1" x14ac:dyDescent="0.25">
      <c r="A37" s="16">
        <v>81</v>
      </c>
      <c r="B37" s="16">
        <v>6171</v>
      </c>
      <c r="C37" s="16">
        <v>5011</v>
      </c>
      <c r="D37" s="17" t="s">
        <v>230</v>
      </c>
      <c r="E37" s="16"/>
      <c r="F37" s="17"/>
      <c r="G37" s="16">
        <v>13015</v>
      </c>
      <c r="H37" s="18">
        <v>0</v>
      </c>
      <c r="I37" s="18">
        <v>707.1</v>
      </c>
      <c r="J37" s="19">
        <v>0</v>
      </c>
    </row>
    <row r="38" spans="1:10" ht="15" customHeight="1" x14ac:dyDescent="0.25">
      <c r="A38" s="16">
        <v>81</v>
      </c>
      <c r="B38" s="16">
        <v>6171</v>
      </c>
      <c r="C38" s="16">
        <v>5011</v>
      </c>
      <c r="D38" s="17" t="s">
        <v>230</v>
      </c>
      <c r="E38" s="16">
        <v>460</v>
      </c>
      <c r="F38" s="17" t="s">
        <v>279</v>
      </c>
      <c r="G38" s="16"/>
      <c r="H38" s="18">
        <v>0</v>
      </c>
      <c r="I38" s="18">
        <v>1760.9</v>
      </c>
      <c r="J38" s="19">
        <v>0</v>
      </c>
    </row>
    <row r="39" spans="1:10" ht="15" customHeight="1" x14ac:dyDescent="0.25">
      <c r="A39" s="16">
        <v>81</v>
      </c>
      <c r="B39" s="16">
        <v>6171</v>
      </c>
      <c r="C39" s="16">
        <v>5011</v>
      </c>
      <c r="D39" s="17" t="s">
        <v>230</v>
      </c>
      <c r="E39" s="16">
        <v>515</v>
      </c>
      <c r="F39" s="17" t="s">
        <v>135</v>
      </c>
      <c r="G39" s="16"/>
      <c r="H39" s="18">
        <v>0</v>
      </c>
      <c r="I39" s="18">
        <v>407.3</v>
      </c>
      <c r="J39" s="19">
        <v>0</v>
      </c>
    </row>
    <row r="40" spans="1:10" ht="15" customHeight="1" x14ac:dyDescent="0.25">
      <c r="A40" s="16">
        <v>81</v>
      </c>
      <c r="B40" s="16">
        <v>6171</v>
      </c>
      <c r="C40" s="16">
        <v>5011</v>
      </c>
      <c r="D40" s="17" t="s">
        <v>230</v>
      </c>
      <c r="E40" s="16">
        <v>641</v>
      </c>
      <c r="F40" s="17" t="s">
        <v>280</v>
      </c>
      <c r="G40" s="16"/>
      <c r="H40" s="18">
        <v>0</v>
      </c>
      <c r="I40" s="18">
        <v>2749.1</v>
      </c>
      <c r="J40" s="19">
        <v>0</v>
      </c>
    </row>
    <row r="41" spans="1:10" ht="15" customHeight="1" x14ac:dyDescent="0.25">
      <c r="A41" s="16">
        <v>81</v>
      </c>
      <c r="B41" s="16">
        <v>6171</v>
      </c>
      <c r="C41" s="16">
        <v>5021</v>
      </c>
      <c r="D41" s="17" t="s">
        <v>17</v>
      </c>
      <c r="E41" s="16"/>
      <c r="F41" s="17"/>
      <c r="G41" s="16"/>
      <c r="H41" s="18">
        <v>0</v>
      </c>
      <c r="I41" s="18">
        <v>263.10000000000002</v>
      </c>
      <c r="J41" s="19">
        <v>0</v>
      </c>
    </row>
    <row r="42" spans="1:10" ht="15" customHeight="1" x14ac:dyDescent="0.25">
      <c r="A42" s="16">
        <v>81</v>
      </c>
      <c r="B42" s="16">
        <v>6171</v>
      </c>
      <c r="C42" s="16">
        <v>5021</v>
      </c>
      <c r="D42" s="17" t="s">
        <v>17</v>
      </c>
      <c r="E42" s="16">
        <v>641</v>
      </c>
      <c r="F42" s="17" t="s">
        <v>280</v>
      </c>
      <c r="G42" s="16"/>
      <c r="H42" s="18">
        <v>0</v>
      </c>
      <c r="I42" s="18">
        <v>99.5</v>
      </c>
      <c r="J42" s="19">
        <v>0</v>
      </c>
    </row>
    <row r="43" spans="1:10" ht="15" customHeight="1" x14ac:dyDescent="0.25">
      <c r="A43" s="16">
        <v>81</v>
      </c>
      <c r="B43" s="16">
        <v>6171</v>
      </c>
      <c r="C43" s="16">
        <v>5031</v>
      </c>
      <c r="D43" s="17" t="s">
        <v>231</v>
      </c>
      <c r="E43" s="16"/>
      <c r="F43" s="17"/>
      <c r="G43" s="16"/>
      <c r="H43" s="18">
        <v>9717</v>
      </c>
      <c r="I43" s="18">
        <v>8506</v>
      </c>
      <c r="J43" s="19">
        <f>10417+363</f>
        <v>10780</v>
      </c>
    </row>
    <row r="44" spans="1:10" ht="15" customHeight="1" x14ac:dyDescent="0.25">
      <c r="A44" s="16">
        <v>81</v>
      </c>
      <c r="B44" s="16">
        <v>6171</v>
      </c>
      <c r="C44" s="16">
        <v>5031</v>
      </c>
      <c r="D44" s="17" t="s">
        <v>231</v>
      </c>
      <c r="E44" s="16">
        <v>460</v>
      </c>
      <c r="F44" s="17" t="s">
        <v>279</v>
      </c>
      <c r="G44" s="16"/>
      <c r="H44" s="18">
        <v>0</v>
      </c>
      <c r="I44" s="18">
        <v>434.7</v>
      </c>
      <c r="J44" s="19">
        <v>0</v>
      </c>
    </row>
    <row r="45" spans="1:10" ht="15" customHeight="1" x14ac:dyDescent="0.25">
      <c r="A45" s="16">
        <v>81</v>
      </c>
      <c r="B45" s="16">
        <v>6171</v>
      </c>
      <c r="C45" s="16">
        <v>5031</v>
      </c>
      <c r="D45" s="17" t="s">
        <v>231</v>
      </c>
      <c r="E45" s="16">
        <v>515</v>
      </c>
      <c r="F45" s="17" t="s">
        <v>135</v>
      </c>
      <c r="G45" s="16"/>
      <c r="H45" s="18">
        <v>0</v>
      </c>
      <c r="I45" s="18">
        <v>90.2</v>
      </c>
      <c r="J45" s="19">
        <v>0</v>
      </c>
    </row>
    <row r="46" spans="1:10" ht="15" customHeight="1" x14ac:dyDescent="0.25">
      <c r="A46" s="16">
        <v>81</v>
      </c>
      <c r="B46" s="16">
        <v>6171</v>
      </c>
      <c r="C46" s="16">
        <v>5031</v>
      </c>
      <c r="D46" s="17" t="s">
        <v>231</v>
      </c>
      <c r="E46" s="16">
        <v>641</v>
      </c>
      <c r="F46" s="17" t="s">
        <v>280</v>
      </c>
      <c r="G46" s="16"/>
      <c r="H46" s="18">
        <v>0</v>
      </c>
      <c r="I46" s="18">
        <v>698.6</v>
      </c>
      <c r="J46" s="19">
        <v>0</v>
      </c>
    </row>
    <row r="47" spans="1:10" ht="15" customHeight="1" x14ac:dyDescent="0.25">
      <c r="A47" s="16">
        <v>81</v>
      </c>
      <c r="B47" s="16">
        <v>6171</v>
      </c>
      <c r="C47" s="16">
        <v>5032</v>
      </c>
      <c r="D47" s="17" t="s">
        <v>232</v>
      </c>
      <c r="E47" s="16"/>
      <c r="F47" s="17"/>
      <c r="G47" s="16"/>
      <c r="H47" s="18">
        <v>3526</v>
      </c>
      <c r="I47" s="18">
        <v>3086.4</v>
      </c>
      <c r="J47" s="19">
        <f>3781+131</f>
        <v>3912</v>
      </c>
    </row>
    <row r="48" spans="1:10" ht="15" customHeight="1" x14ac:dyDescent="0.25">
      <c r="A48" s="16">
        <v>81</v>
      </c>
      <c r="B48" s="16">
        <v>6171</v>
      </c>
      <c r="C48" s="16">
        <v>5032</v>
      </c>
      <c r="D48" s="17" t="s">
        <v>232</v>
      </c>
      <c r="E48" s="16">
        <v>460</v>
      </c>
      <c r="F48" s="17" t="s">
        <v>279</v>
      </c>
      <c r="G48" s="16"/>
      <c r="H48" s="18">
        <v>0</v>
      </c>
      <c r="I48" s="18">
        <v>157.80000000000001</v>
      </c>
      <c r="J48" s="19">
        <v>0</v>
      </c>
    </row>
    <row r="49" spans="1:10" ht="15" customHeight="1" x14ac:dyDescent="0.25">
      <c r="A49" s="16">
        <v>81</v>
      </c>
      <c r="B49" s="16">
        <v>6171</v>
      </c>
      <c r="C49" s="16">
        <v>5032</v>
      </c>
      <c r="D49" s="17" t="s">
        <v>232</v>
      </c>
      <c r="E49" s="16">
        <v>515</v>
      </c>
      <c r="F49" s="17" t="s">
        <v>135</v>
      </c>
      <c r="G49" s="16"/>
      <c r="H49" s="18">
        <v>0</v>
      </c>
      <c r="I49" s="18">
        <v>32.799999999999997</v>
      </c>
      <c r="J49" s="19">
        <v>0</v>
      </c>
    </row>
    <row r="50" spans="1:10" ht="15" customHeight="1" x14ac:dyDescent="0.25">
      <c r="A50" s="16">
        <v>81</v>
      </c>
      <c r="B50" s="16">
        <v>6171</v>
      </c>
      <c r="C50" s="16">
        <v>5032</v>
      </c>
      <c r="D50" s="17" t="s">
        <v>232</v>
      </c>
      <c r="E50" s="16">
        <v>641</v>
      </c>
      <c r="F50" s="17" t="s">
        <v>280</v>
      </c>
      <c r="G50" s="16"/>
      <c r="H50" s="18">
        <v>0</v>
      </c>
      <c r="I50" s="18">
        <v>253.5</v>
      </c>
      <c r="J50" s="19">
        <v>0</v>
      </c>
    </row>
    <row r="51" spans="1:10" ht="15" customHeight="1" x14ac:dyDescent="0.25">
      <c r="A51" s="16">
        <v>81</v>
      </c>
      <c r="B51" s="16">
        <v>6171</v>
      </c>
      <c r="C51" s="16">
        <v>5038</v>
      </c>
      <c r="D51" s="17" t="s">
        <v>233</v>
      </c>
      <c r="E51" s="16"/>
      <c r="F51" s="17"/>
      <c r="G51" s="16"/>
      <c r="H51" s="18">
        <v>161</v>
      </c>
      <c r="I51" s="18">
        <v>138.80000000000001</v>
      </c>
      <c r="J51" s="19">
        <f>174+6</f>
        <v>180</v>
      </c>
    </row>
    <row r="52" spans="1:10" ht="15" customHeight="1" x14ac:dyDescent="0.25">
      <c r="A52" s="16">
        <v>81</v>
      </c>
      <c r="B52" s="16">
        <v>6171</v>
      </c>
      <c r="C52" s="16">
        <v>5038</v>
      </c>
      <c r="D52" s="17" t="s">
        <v>233</v>
      </c>
      <c r="E52" s="16">
        <v>460</v>
      </c>
      <c r="F52" s="17" t="s">
        <v>279</v>
      </c>
      <c r="G52" s="16"/>
      <c r="H52" s="18">
        <v>0</v>
      </c>
      <c r="I52" s="18">
        <v>8.4</v>
      </c>
      <c r="J52" s="19">
        <v>0</v>
      </c>
    </row>
    <row r="53" spans="1:10" ht="15" customHeight="1" x14ac:dyDescent="0.25">
      <c r="A53" s="16">
        <v>81</v>
      </c>
      <c r="B53" s="16">
        <v>6171</v>
      </c>
      <c r="C53" s="16">
        <v>5038</v>
      </c>
      <c r="D53" s="17" t="s">
        <v>233</v>
      </c>
      <c r="E53" s="16">
        <v>515</v>
      </c>
      <c r="F53" s="17" t="s">
        <v>135</v>
      </c>
      <c r="G53" s="16"/>
      <c r="H53" s="18">
        <v>0</v>
      </c>
      <c r="I53" s="18">
        <v>0.5</v>
      </c>
      <c r="J53" s="19">
        <v>0</v>
      </c>
    </row>
    <row r="54" spans="1:10" ht="15" customHeight="1" x14ac:dyDescent="0.25">
      <c r="A54" s="16">
        <v>81</v>
      </c>
      <c r="B54" s="16">
        <v>6171</v>
      </c>
      <c r="C54" s="16">
        <v>5038</v>
      </c>
      <c r="D54" s="17" t="s">
        <v>233</v>
      </c>
      <c r="E54" s="16">
        <v>641</v>
      </c>
      <c r="F54" s="17" t="s">
        <v>280</v>
      </c>
      <c r="G54" s="16"/>
      <c r="H54" s="18">
        <v>0</v>
      </c>
      <c r="I54" s="18">
        <v>13.3</v>
      </c>
      <c r="J54" s="19">
        <v>0</v>
      </c>
    </row>
    <row r="55" spans="1:10" ht="15" customHeight="1" x14ac:dyDescent="0.25">
      <c r="A55" s="16">
        <v>81</v>
      </c>
      <c r="B55" s="16">
        <v>6171</v>
      </c>
      <c r="C55" s="16">
        <v>5136</v>
      </c>
      <c r="D55" s="17" t="s">
        <v>218</v>
      </c>
      <c r="E55" s="16"/>
      <c r="F55" s="17"/>
      <c r="G55" s="16"/>
      <c r="H55" s="18">
        <v>60</v>
      </c>
      <c r="I55" s="18">
        <v>60</v>
      </c>
      <c r="J55" s="19">
        <v>60</v>
      </c>
    </row>
    <row r="56" spans="1:10" ht="15" customHeight="1" x14ac:dyDescent="0.25">
      <c r="A56" s="16">
        <v>81</v>
      </c>
      <c r="B56" s="16">
        <v>6171</v>
      </c>
      <c r="C56" s="16">
        <v>5137</v>
      </c>
      <c r="D56" s="17" t="s">
        <v>18</v>
      </c>
      <c r="E56" s="16">
        <v>51371</v>
      </c>
      <c r="F56" s="17" t="s">
        <v>244</v>
      </c>
      <c r="G56" s="16"/>
      <c r="H56" s="18">
        <v>359</v>
      </c>
      <c r="I56" s="18">
        <v>359</v>
      </c>
      <c r="J56" s="19">
        <v>983</v>
      </c>
    </row>
    <row r="57" spans="1:10" ht="15" customHeight="1" x14ac:dyDescent="0.25">
      <c r="A57" s="16">
        <v>81</v>
      </c>
      <c r="B57" s="16">
        <v>6171</v>
      </c>
      <c r="C57" s="16">
        <v>5137</v>
      </c>
      <c r="D57" s="17" t="s">
        <v>18</v>
      </c>
      <c r="E57" s="16">
        <v>51372</v>
      </c>
      <c r="F57" s="17" t="s">
        <v>245</v>
      </c>
      <c r="G57" s="16"/>
      <c r="H57" s="18">
        <v>150</v>
      </c>
      <c r="I57" s="18">
        <v>238</v>
      </c>
      <c r="J57" s="19">
        <v>548</v>
      </c>
    </row>
    <row r="58" spans="1:10" ht="15" customHeight="1" x14ac:dyDescent="0.25">
      <c r="A58" s="16">
        <v>81</v>
      </c>
      <c r="B58" s="16">
        <v>6171</v>
      </c>
      <c r="C58" s="16">
        <v>5139</v>
      </c>
      <c r="D58" s="17" t="s">
        <v>12</v>
      </c>
      <c r="E58" s="16">
        <v>641</v>
      </c>
      <c r="F58" s="17" t="s">
        <v>280</v>
      </c>
      <c r="G58" s="16"/>
      <c r="H58" s="18">
        <v>0</v>
      </c>
      <c r="I58" s="18">
        <v>103.2</v>
      </c>
      <c r="J58" s="19">
        <v>0</v>
      </c>
    </row>
    <row r="59" spans="1:10" ht="15" customHeight="1" x14ac:dyDescent="0.25">
      <c r="A59" s="16">
        <v>81</v>
      </c>
      <c r="B59" s="16">
        <v>6171</v>
      </c>
      <c r="C59" s="16">
        <v>5139</v>
      </c>
      <c r="D59" s="17" t="s">
        <v>12</v>
      </c>
      <c r="E59" s="16">
        <v>51391</v>
      </c>
      <c r="F59" s="17" t="s">
        <v>281</v>
      </c>
      <c r="G59" s="16"/>
      <c r="H59" s="18">
        <v>800</v>
      </c>
      <c r="I59" s="18">
        <v>696.8</v>
      </c>
      <c r="J59" s="19">
        <v>780</v>
      </c>
    </row>
    <row r="60" spans="1:10" ht="15" customHeight="1" x14ac:dyDescent="0.25">
      <c r="A60" s="16">
        <v>81</v>
      </c>
      <c r="B60" s="16">
        <v>6171</v>
      </c>
      <c r="C60" s="16">
        <v>5139</v>
      </c>
      <c r="D60" s="17" t="s">
        <v>12</v>
      </c>
      <c r="E60" s="16">
        <v>51392</v>
      </c>
      <c r="F60" s="17" t="s">
        <v>282</v>
      </c>
      <c r="G60" s="16"/>
      <c r="H60" s="18">
        <v>105</v>
      </c>
      <c r="I60" s="18">
        <v>105</v>
      </c>
      <c r="J60" s="19">
        <v>141</v>
      </c>
    </row>
    <row r="61" spans="1:10" ht="15" customHeight="1" x14ac:dyDescent="0.25">
      <c r="A61" s="16">
        <v>81</v>
      </c>
      <c r="B61" s="16">
        <v>6171</v>
      </c>
      <c r="C61" s="16">
        <v>5139</v>
      </c>
      <c r="D61" s="17" t="s">
        <v>12</v>
      </c>
      <c r="E61" s="16">
        <v>51393</v>
      </c>
      <c r="F61" s="17" t="s">
        <v>283</v>
      </c>
      <c r="G61" s="16"/>
      <c r="H61" s="18">
        <v>130</v>
      </c>
      <c r="I61" s="18">
        <v>130</v>
      </c>
      <c r="J61" s="19">
        <v>120</v>
      </c>
    </row>
    <row r="62" spans="1:10" ht="15" customHeight="1" x14ac:dyDescent="0.25">
      <c r="A62" s="16">
        <v>81</v>
      </c>
      <c r="B62" s="16">
        <v>6171</v>
      </c>
      <c r="C62" s="16">
        <v>5139</v>
      </c>
      <c r="D62" s="17" t="s">
        <v>12</v>
      </c>
      <c r="E62" s="16">
        <v>51394</v>
      </c>
      <c r="F62" s="17" t="s">
        <v>284</v>
      </c>
      <c r="G62" s="16"/>
      <c r="H62" s="18">
        <v>20</v>
      </c>
      <c r="I62" s="18">
        <v>20</v>
      </c>
      <c r="J62" s="19">
        <v>20</v>
      </c>
    </row>
    <row r="63" spans="1:10" ht="15" customHeight="1" x14ac:dyDescent="0.25">
      <c r="A63" s="16">
        <v>81</v>
      </c>
      <c r="B63" s="16">
        <v>6171</v>
      </c>
      <c r="C63" s="16">
        <v>5139</v>
      </c>
      <c r="D63" s="17" t="s">
        <v>12</v>
      </c>
      <c r="E63" s="16">
        <v>51395</v>
      </c>
      <c r="F63" s="17" t="s">
        <v>285</v>
      </c>
      <c r="G63" s="16"/>
      <c r="H63" s="18">
        <v>100</v>
      </c>
      <c r="I63" s="18">
        <v>100</v>
      </c>
      <c r="J63" s="19">
        <v>100</v>
      </c>
    </row>
    <row r="64" spans="1:10" ht="15" customHeight="1" x14ac:dyDescent="0.25">
      <c r="A64" s="16">
        <v>81</v>
      </c>
      <c r="B64" s="16">
        <v>6171</v>
      </c>
      <c r="C64" s="16">
        <v>5151</v>
      </c>
      <c r="D64" s="17" t="s">
        <v>19</v>
      </c>
      <c r="E64" s="16"/>
      <c r="F64" s="17"/>
      <c r="G64" s="16"/>
      <c r="H64" s="18">
        <v>130</v>
      </c>
      <c r="I64" s="18">
        <v>111.6</v>
      </c>
      <c r="J64" s="19">
        <v>150</v>
      </c>
    </row>
    <row r="65" spans="1:10" ht="15" customHeight="1" x14ac:dyDescent="0.25">
      <c r="A65" s="16">
        <v>81</v>
      </c>
      <c r="B65" s="16">
        <v>6171</v>
      </c>
      <c r="C65" s="16">
        <v>5151</v>
      </c>
      <c r="D65" s="17" t="s">
        <v>19</v>
      </c>
      <c r="E65" s="16">
        <v>641</v>
      </c>
      <c r="F65" s="17" t="s">
        <v>280</v>
      </c>
      <c r="G65" s="16"/>
      <c r="H65" s="18">
        <v>0</v>
      </c>
      <c r="I65" s="18">
        <v>18.399999999999999</v>
      </c>
      <c r="J65" s="19">
        <v>0</v>
      </c>
    </row>
    <row r="66" spans="1:10" ht="15" customHeight="1" x14ac:dyDescent="0.25">
      <c r="A66" s="16">
        <v>81</v>
      </c>
      <c r="B66" s="16">
        <v>6171</v>
      </c>
      <c r="C66" s="16">
        <v>5153</v>
      </c>
      <c r="D66" s="17" t="s">
        <v>20</v>
      </c>
      <c r="E66" s="16"/>
      <c r="F66" s="17"/>
      <c r="G66" s="16"/>
      <c r="H66" s="18">
        <v>1000</v>
      </c>
      <c r="I66" s="18">
        <v>885.1</v>
      </c>
      <c r="J66" s="19">
        <v>1000</v>
      </c>
    </row>
    <row r="67" spans="1:10" ht="15" customHeight="1" x14ac:dyDescent="0.25">
      <c r="A67" s="16">
        <v>81</v>
      </c>
      <c r="B67" s="16">
        <v>6171</v>
      </c>
      <c r="C67" s="16">
        <v>5153</v>
      </c>
      <c r="D67" s="17" t="s">
        <v>20</v>
      </c>
      <c r="E67" s="16">
        <v>641</v>
      </c>
      <c r="F67" s="17" t="s">
        <v>280</v>
      </c>
      <c r="G67" s="16"/>
      <c r="H67" s="18">
        <v>0</v>
      </c>
      <c r="I67" s="18">
        <v>2.2000000000000002</v>
      </c>
      <c r="J67" s="19">
        <v>0</v>
      </c>
    </row>
    <row r="68" spans="1:10" ht="15" customHeight="1" x14ac:dyDescent="0.25">
      <c r="A68" s="16">
        <v>81</v>
      </c>
      <c r="B68" s="16">
        <v>6171</v>
      </c>
      <c r="C68" s="16">
        <v>5154</v>
      </c>
      <c r="D68" s="17" t="s">
        <v>21</v>
      </c>
      <c r="E68" s="16"/>
      <c r="F68" s="17"/>
      <c r="G68" s="16"/>
      <c r="H68" s="18">
        <v>900</v>
      </c>
      <c r="I68" s="18">
        <v>833.8</v>
      </c>
      <c r="J68" s="19">
        <v>900</v>
      </c>
    </row>
    <row r="69" spans="1:10" ht="15" customHeight="1" x14ac:dyDescent="0.25">
      <c r="A69" s="16">
        <v>81</v>
      </c>
      <c r="B69" s="16">
        <v>6171</v>
      </c>
      <c r="C69" s="16">
        <v>5154</v>
      </c>
      <c r="D69" s="17" t="s">
        <v>21</v>
      </c>
      <c r="E69" s="16">
        <v>641</v>
      </c>
      <c r="F69" s="17" t="s">
        <v>280</v>
      </c>
      <c r="G69" s="16"/>
      <c r="H69" s="18">
        <v>0</v>
      </c>
      <c r="I69" s="18">
        <v>162.1</v>
      </c>
      <c r="J69" s="19">
        <v>0</v>
      </c>
    </row>
    <row r="70" spans="1:10" ht="15" customHeight="1" x14ac:dyDescent="0.25">
      <c r="A70" s="16">
        <v>81</v>
      </c>
      <c r="B70" s="16">
        <v>6171</v>
      </c>
      <c r="C70" s="16">
        <v>5156</v>
      </c>
      <c r="D70" s="17" t="s">
        <v>22</v>
      </c>
      <c r="E70" s="16"/>
      <c r="F70" s="17"/>
      <c r="G70" s="16"/>
      <c r="H70" s="18">
        <v>110</v>
      </c>
      <c r="I70" s="18">
        <v>110</v>
      </c>
      <c r="J70" s="19">
        <v>100</v>
      </c>
    </row>
    <row r="71" spans="1:10" ht="15" customHeight="1" x14ac:dyDescent="0.25">
      <c r="A71" s="16">
        <v>81</v>
      </c>
      <c r="B71" s="16">
        <v>6171</v>
      </c>
      <c r="C71" s="16">
        <v>5161</v>
      </c>
      <c r="D71" s="17" t="s">
        <v>286</v>
      </c>
      <c r="E71" s="16"/>
      <c r="F71" s="17"/>
      <c r="G71" s="16"/>
      <c r="H71" s="18">
        <v>4000</v>
      </c>
      <c r="I71" s="18">
        <v>1246.3</v>
      </c>
      <c r="J71" s="19">
        <v>1000</v>
      </c>
    </row>
    <row r="72" spans="1:10" ht="15" customHeight="1" x14ac:dyDescent="0.25">
      <c r="A72" s="16">
        <v>81</v>
      </c>
      <c r="B72" s="16">
        <v>6171</v>
      </c>
      <c r="C72" s="16">
        <v>5161</v>
      </c>
      <c r="D72" s="17" t="s">
        <v>286</v>
      </c>
      <c r="E72" s="16">
        <v>641</v>
      </c>
      <c r="F72" s="17" t="s">
        <v>280</v>
      </c>
      <c r="G72" s="16"/>
      <c r="H72" s="18">
        <v>0</v>
      </c>
      <c r="I72" s="18">
        <v>2753.7</v>
      </c>
      <c r="J72" s="19">
        <v>0</v>
      </c>
    </row>
    <row r="73" spans="1:10" ht="15" customHeight="1" x14ac:dyDescent="0.25">
      <c r="A73" s="16">
        <v>81</v>
      </c>
      <c r="B73" s="16">
        <v>6171</v>
      </c>
      <c r="C73" s="16">
        <v>5162</v>
      </c>
      <c r="D73" s="17" t="s">
        <v>23</v>
      </c>
      <c r="E73" s="16"/>
      <c r="F73" s="17"/>
      <c r="G73" s="16"/>
      <c r="H73" s="18">
        <v>520</v>
      </c>
      <c r="I73" s="18">
        <v>520</v>
      </c>
      <c r="J73" s="19">
        <v>560</v>
      </c>
    </row>
    <row r="74" spans="1:10" ht="15" customHeight="1" x14ac:dyDescent="0.25">
      <c r="A74" s="16">
        <v>81</v>
      </c>
      <c r="B74" s="16">
        <v>6171</v>
      </c>
      <c r="C74" s="16">
        <v>5163</v>
      </c>
      <c r="D74" s="17" t="s">
        <v>24</v>
      </c>
      <c r="E74" s="16">
        <v>51631</v>
      </c>
      <c r="F74" s="17" t="s">
        <v>287</v>
      </c>
      <c r="G74" s="16"/>
      <c r="H74" s="18">
        <v>100</v>
      </c>
      <c r="I74" s="18">
        <v>100</v>
      </c>
      <c r="J74" s="19">
        <v>100</v>
      </c>
    </row>
    <row r="75" spans="1:10" ht="15" customHeight="1" x14ac:dyDescent="0.25">
      <c r="A75" s="16">
        <v>81</v>
      </c>
      <c r="B75" s="16">
        <v>6171</v>
      </c>
      <c r="C75" s="16">
        <v>5166</v>
      </c>
      <c r="D75" s="17" t="s">
        <v>288</v>
      </c>
      <c r="E75" s="16"/>
      <c r="F75" s="17"/>
      <c r="G75" s="16"/>
      <c r="H75" s="18">
        <v>250</v>
      </c>
      <c r="I75" s="18">
        <v>220.6</v>
      </c>
      <c r="J75" s="19">
        <v>300</v>
      </c>
    </row>
    <row r="76" spans="1:10" ht="15" customHeight="1" x14ac:dyDescent="0.25">
      <c r="A76" s="16">
        <v>81</v>
      </c>
      <c r="B76" s="16">
        <v>6171</v>
      </c>
      <c r="C76" s="16">
        <v>5167</v>
      </c>
      <c r="D76" s="17" t="s">
        <v>25</v>
      </c>
      <c r="E76" s="16">
        <v>641</v>
      </c>
      <c r="F76" s="17" t="s">
        <v>280</v>
      </c>
      <c r="G76" s="16"/>
      <c r="H76" s="18">
        <v>0</v>
      </c>
      <c r="I76" s="18">
        <v>27.3</v>
      </c>
      <c r="J76" s="19">
        <v>0</v>
      </c>
    </row>
    <row r="77" spans="1:10" ht="15" customHeight="1" x14ac:dyDescent="0.25">
      <c r="A77" s="16">
        <v>81</v>
      </c>
      <c r="B77" s="16">
        <v>6171</v>
      </c>
      <c r="C77" s="16">
        <v>5167</v>
      </c>
      <c r="D77" s="17" t="s">
        <v>25</v>
      </c>
      <c r="E77" s="16">
        <v>51671</v>
      </c>
      <c r="F77" s="17" t="s">
        <v>289</v>
      </c>
      <c r="G77" s="16"/>
      <c r="H77" s="18">
        <v>700</v>
      </c>
      <c r="I77" s="18">
        <v>672.7</v>
      </c>
      <c r="J77" s="19">
        <v>900</v>
      </c>
    </row>
    <row r="78" spans="1:10" ht="15" customHeight="1" x14ac:dyDescent="0.25">
      <c r="A78" s="16">
        <v>81</v>
      </c>
      <c r="B78" s="16">
        <v>6171</v>
      </c>
      <c r="C78" s="16">
        <v>5167</v>
      </c>
      <c r="D78" s="17" t="s">
        <v>25</v>
      </c>
      <c r="E78" s="16">
        <v>51672</v>
      </c>
      <c r="F78" s="17" t="s">
        <v>290</v>
      </c>
      <c r="G78" s="16"/>
      <c r="H78" s="18">
        <v>100</v>
      </c>
      <c r="I78" s="18">
        <v>100</v>
      </c>
      <c r="J78" s="19">
        <v>100</v>
      </c>
    </row>
    <row r="79" spans="1:10" ht="15" customHeight="1" x14ac:dyDescent="0.25">
      <c r="A79" s="16">
        <v>81</v>
      </c>
      <c r="B79" s="16">
        <v>6171</v>
      </c>
      <c r="C79" s="16">
        <v>5168</v>
      </c>
      <c r="D79" s="17" t="s">
        <v>26</v>
      </c>
      <c r="E79" s="16"/>
      <c r="F79" s="17"/>
      <c r="G79" s="16"/>
      <c r="H79" s="18">
        <v>3090</v>
      </c>
      <c r="I79" s="18">
        <v>3031.9</v>
      </c>
      <c r="J79" s="19">
        <v>3907</v>
      </c>
    </row>
    <row r="80" spans="1:10" ht="15" customHeight="1" x14ac:dyDescent="0.25">
      <c r="A80" s="16">
        <v>81</v>
      </c>
      <c r="B80" s="16">
        <v>6171</v>
      </c>
      <c r="C80" s="16">
        <v>5168</v>
      </c>
      <c r="D80" s="17" t="s">
        <v>26</v>
      </c>
      <c r="E80" s="16">
        <v>641</v>
      </c>
      <c r="F80" s="17" t="s">
        <v>280</v>
      </c>
      <c r="G80" s="16"/>
      <c r="H80" s="18">
        <v>0</v>
      </c>
      <c r="I80" s="18">
        <v>58.1</v>
      </c>
      <c r="J80" s="19">
        <v>0</v>
      </c>
    </row>
    <row r="81" spans="1:10" ht="15" customHeight="1" x14ac:dyDescent="0.25">
      <c r="A81" s="16">
        <v>81</v>
      </c>
      <c r="B81" s="16">
        <v>6171</v>
      </c>
      <c r="C81" s="16">
        <v>5169</v>
      </c>
      <c r="D81" s="17" t="s">
        <v>27</v>
      </c>
      <c r="E81" s="16">
        <v>641</v>
      </c>
      <c r="F81" s="17" t="s">
        <v>280</v>
      </c>
      <c r="G81" s="16"/>
      <c r="H81" s="18">
        <v>0</v>
      </c>
      <c r="I81" s="18">
        <v>1.7</v>
      </c>
      <c r="J81" s="19">
        <v>0</v>
      </c>
    </row>
    <row r="82" spans="1:10" ht="15" customHeight="1" x14ac:dyDescent="0.25">
      <c r="A82" s="16">
        <v>81</v>
      </c>
      <c r="B82" s="16">
        <v>6171</v>
      </c>
      <c r="C82" s="16">
        <v>5169</v>
      </c>
      <c r="D82" s="17" t="s">
        <v>27</v>
      </c>
      <c r="E82" s="16">
        <v>51691</v>
      </c>
      <c r="F82" s="17" t="s">
        <v>291</v>
      </c>
      <c r="G82" s="16"/>
      <c r="H82" s="18">
        <v>658</v>
      </c>
      <c r="I82" s="18">
        <v>658</v>
      </c>
      <c r="J82" s="19">
        <v>809</v>
      </c>
    </row>
    <row r="83" spans="1:10" ht="15" customHeight="1" x14ac:dyDescent="0.25">
      <c r="A83" s="16">
        <v>81</v>
      </c>
      <c r="B83" s="16">
        <v>6171</v>
      </c>
      <c r="C83" s="16">
        <v>5169</v>
      </c>
      <c r="D83" s="17" t="s">
        <v>27</v>
      </c>
      <c r="E83" s="16">
        <v>51692</v>
      </c>
      <c r="F83" s="17" t="s">
        <v>292</v>
      </c>
      <c r="G83" s="16"/>
      <c r="H83" s="18">
        <v>850</v>
      </c>
      <c r="I83" s="18">
        <v>850</v>
      </c>
      <c r="J83" s="19">
        <v>975</v>
      </c>
    </row>
    <row r="84" spans="1:10" ht="15" customHeight="1" x14ac:dyDescent="0.25">
      <c r="A84" s="16">
        <v>81</v>
      </c>
      <c r="B84" s="16">
        <v>6171</v>
      </c>
      <c r="C84" s="16">
        <v>5169</v>
      </c>
      <c r="D84" s="17" t="s">
        <v>27</v>
      </c>
      <c r="E84" s="16">
        <v>51693</v>
      </c>
      <c r="F84" s="17" t="s">
        <v>293</v>
      </c>
      <c r="G84" s="16"/>
      <c r="H84" s="18">
        <v>367</v>
      </c>
      <c r="I84" s="18">
        <v>365.3</v>
      </c>
      <c r="J84" s="19">
        <v>415</v>
      </c>
    </row>
    <row r="85" spans="1:10" ht="15" customHeight="1" x14ac:dyDescent="0.25">
      <c r="A85" s="16">
        <v>81</v>
      </c>
      <c r="B85" s="16">
        <v>6171</v>
      </c>
      <c r="C85" s="16">
        <v>5169</v>
      </c>
      <c r="D85" s="17" t="s">
        <v>27</v>
      </c>
      <c r="E85" s="16">
        <v>51694</v>
      </c>
      <c r="F85" s="17" t="s">
        <v>294</v>
      </c>
      <c r="G85" s="16"/>
      <c r="H85" s="18">
        <v>1000</v>
      </c>
      <c r="I85" s="18">
        <v>923.3</v>
      </c>
      <c r="J85" s="19">
        <v>700</v>
      </c>
    </row>
    <row r="86" spans="1:10" ht="15" customHeight="1" x14ac:dyDescent="0.25">
      <c r="A86" s="16">
        <v>81</v>
      </c>
      <c r="B86" s="16">
        <v>6171</v>
      </c>
      <c r="C86" s="16">
        <v>5169</v>
      </c>
      <c r="D86" s="17" t="s">
        <v>27</v>
      </c>
      <c r="E86" s="16">
        <v>51695</v>
      </c>
      <c r="F86" s="17" t="s">
        <v>295</v>
      </c>
      <c r="G86" s="16"/>
      <c r="H86" s="18">
        <v>25</v>
      </c>
      <c r="I86" s="18">
        <v>24.9</v>
      </c>
      <c r="J86" s="19">
        <v>25</v>
      </c>
    </row>
    <row r="87" spans="1:10" ht="15" customHeight="1" x14ac:dyDescent="0.25">
      <c r="A87" s="16">
        <v>81</v>
      </c>
      <c r="B87" s="16">
        <v>6171</v>
      </c>
      <c r="C87" s="16">
        <v>5171</v>
      </c>
      <c r="D87" s="17" t="s">
        <v>14</v>
      </c>
      <c r="E87" s="16">
        <v>51711</v>
      </c>
      <c r="F87" s="17" t="s">
        <v>296</v>
      </c>
      <c r="G87" s="16"/>
      <c r="H87" s="18">
        <v>600</v>
      </c>
      <c r="I87" s="18">
        <v>600</v>
      </c>
      <c r="J87" s="19">
        <v>1000</v>
      </c>
    </row>
    <row r="88" spans="1:10" ht="15" customHeight="1" x14ac:dyDescent="0.25">
      <c r="A88" s="16">
        <v>81</v>
      </c>
      <c r="B88" s="16">
        <v>6171</v>
      </c>
      <c r="C88" s="16">
        <v>5171</v>
      </c>
      <c r="D88" s="17" t="s">
        <v>14</v>
      </c>
      <c r="E88" s="16">
        <v>51712</v>
      </c>
      <c r="F88" s="17" t="s">
        <v>297</v>
      </c>
      <c r="G88" s="16"/>
      <c r="H88" s="18">
        <v>100</v>
      </c>
      <c r="I88" s="18">
        <v>100</v>
      </c>
      <c r="J88" s="19">
        <v>137</v>
      </c>
    </row>
    <row r="89" spans="1:10" ht="15" customHeight="1" x14ac:dyDescent="0.25">
      <c r="A89" s="16">
        <v>81</v>
      </c>
      <c r="B89" s="16">
        <v>6171</v>
      </c>
      <c r="C89" s="16">
        <v>5171</v>
      </c>
      <c r="D89" s="17" t="s">
        <v>14</v>
      </c>
      <c r="E89" s="16">
        <v>51713</v>
      </c>
      <c r="F89" s="17" t="s">
        <v>246</v>
      </c>
      <c r="G89" s="16"/>
      <c r="H89" s="18">
        <v>105</v>
      </c>
      <c r="I89" s="18">
        <v>105</v>
      </c>
      <c r="J89" s="19">
        <v>115</v>
      </c>
    </row>
    <row r="90" spans="1:10" ht="15" customHeight="1" x14ac:dyDescent="0.25">
      <c r="A90" s="16">
        <v>81</v>
      </c>
      <c r="B90" s="16">
        <v>6171</v>
      </c>
      <c r="C90" s="16">
        <v>5173</v>
      </c>
      <c r="D90" s="17" t="s">
        <v>235</v>
      </c>
      <c r="E90" s="16"/>
      <c r="F90" s="17"/>
      <c r="G90" s="16"/>
      <c r="H90" s="18">
        <v>70</v>
      </c>
      <c r="I90" s="18">
        <v>67.7</v>
      </c>
      <c r="J90" s="19">
        <v>80</v>
      </c>
    </row>
    <row r="91" spans="1:10" ht="15" customHeight="1" x14ac:dyDescent="0.25">
      <c r="A91" s="16">
        <v>81</v>
      </c>
      <c r="B91" s="16">
        <v>6171</v>
      </c>
      <c r="C91" s="16">
        <v>5173</v>
      </c>
      <c r="D91" s="17" t="s">
        <v>235</v>
      </c>
      <c r="E91" s="16">
        <v>641</v>
      </c>
      <c r="F91" s="17" t="s">
        <v>280</v>
      </c>
      <c r="G91" s="16"/>
      <c r="H91" s="18">
        <v>0</v>
      </c>
      <c r="I91" s="18">
        <v>2.2999999999999998</v>
      </c>
      <c r="J91" s="19">
        <v>0</v>
      </c>
    </row>
    <row r="92" spans="1:10" ht="15" customHeight="1" x14ac:dyDescent="0.25">
      <c r="A92" s="16">
        <v>81</v>
      </c>
      <c r="B92" s="16">
        <v>6171</v>
      </c>
      <c r="C92" s="16">
        <v>5175</v>
      </c>
      <c r="D92" s="17" t="s">
        <v>237</v>
      </c>
      <c r="E92" s="16"/>
      <c r="F92" s="17"/>
      <c r="G92" s="16"/>
      <c r="H92" s="18">
        <v>20</v>
      </c>
      <c r="I92" s="18">
        <v>25.6</v>
      </c>
      <c r="J92" s="19">
        <v>50</v>
      </c>
    </row>
    <row r="93" spans="1:10" ht="15" customHeight="1" x14ac:dyDescent="0.25">
      <c r="A93" s="16">
        <v>81</v>
      </c>
      <c r="B93" s="16">
        <v>6171</v>
      </c>
      <c r="C93" s="16">
        <v>5191</v>
      </c>
      <c r="D93" s="17" t="s">
        <v>298</v>
      </c>
      <c r="E93" s="16"/>
      <c r="F93" s="17"/>
      <c r="G93" s="16"/>
      <c r="H93" s="18">
        <v>0</v>
      </c>
      <c r="I93" s="18">
        <v>141.19999999999999</v>
      </c>
      <c r="J93" s="19">
        <v>0</v>
      </c>
    </row>
    <row r="94" spans="1:10" ht="15" customHeight="1" x14ac:dyDescent="0.25">
      <c r="A94" s="16">
        <v>81</v>
      </c>
      <c r="B94" s="16">
        <v>6171</v>
      </c>
      <c r="C94" s="16">
        <v>5192</v>
      </c>
      <c r="D94" s="17" t="s">
        <v>299</v>
      </c>
      <c r="E94" s="16"/>
      <c r="F94" s="17"/>
      <c r="G94" s="16"/>
      <c r="H94" s="18">
        <v>0</v>
      </c>
      <c r="I94" s="18">
        <v>63.9</v>
      </c>
      <c r="J94" s="19">
        <v>0</v>
      </c>
    </row>
    <row r="95" spans="1:10" ht="15" customHeight="1" x14ac:dyDescent="0.25">
      <c r="A95" s="16">
        <v>81</v>
      </c>
      <c r="B95" s="16">
        <v>6171</v>
      </c>
      <c r="C95" s="16">
        <v>5194</v>
      </c>
      <c r="D95" s="17" t="s">
        <v>238</v>
      </c>
      <c r="E95" s="16"/>
      <c r="F95" s="17"/>
      <c r="G95" s="16"/>
      <c r="H95" s="18">
        <v>5</v>
      </c>
      <c r="I95" s="18">
        <v>5</v>
      </c>
      <c r="J95" s="19">
        <v>5</v>
      </c>
    </row>
    <row r="96" spans="1:10" ht="15" customHeight="1" x14ac:dyDescent="0.25">
      <c r="A96" s="16">
        <v>81</v>
      </c>
      <c r="B96" s="16">
        <v>6171</v>
      </c>
      <c r="C96" s="16">
        <v>5362</v>
      </c>
      <c r="D96" s="17" t="s">
        <v>113</v>
      </c>
      <c r="E96" s="16"/>
      <c r="F96" s="17"/>
      <c r="G96" s="16"/>
      <c r="H96" s="18">
        <v>30</v>
      </c>
      <c r="I96" s="18">
        <v>123.7</v>
      </c>
      <c r="J96" s="19">
        <v>30</v>
      </c>
    </row>
    <row r="97" spans="1:10" ht="15" customHeight="1" x14ac:dyDescent="0.25">
      <c r="A97" s="16">
        <v>81</v>
      </c>
      <c r="B97" s="16">
        <v>6171</v>
      </c>
      <c r="C97" s="16">
        <v>5363</v>
      </c>
      <c r="D97" s="17" t="s">
        <v>300</v>
      </c>
      <c r="E97" s="16"/>
      <c r="F97" s="17"/>
      <c r="G97" s="16"/>
      <c r="H97" s="18">
        <v>0</v>
      </c>
      <c r="I97" s="18">
        <v>0.6</v>
      </c>
      <c r="J97" s="19">
        <v>0</v>
      </c>
    </row>
    <row r="98" spans="1:10" ht="15" customHeight="1" x14ac:dyDescent="0.25">
      <c r="A98" s="16">
        <v>81</v>
      </c>
      <c r="B98" s="16">
        <v>6171</v>
      </c>
      <c r="C98" s="16">
        <v>5499</v>
      </c>
      <c r="D98" s="17" t="s">
        <v>301</v>
      </c>
      <c r="E98" s="16"/>
      <c r="F98" s="17"/>
      <c r="G98" s="16"/>
      <c r="H98" s="18">
        <v>1659</v>
      </c>
      <c r="I98" s="18">
        <v>1659</v>
      </c>
      <c r="J98" s="19">
        <v>1909</v>
      </c>
    </row>
    <row r="99" spans="1:10" ht="15" customHeight="1" x14ac:dyDescent="0.25">
      <c r="A99"/>
      <c r="B99"/>
      <c r="C99"/>
      <c r="D99"/>
      <c r="E99"/>
      <c r="F99"/>
      <c r="G99"/>
      <c r="H99"/>
      <c r="I99"/>
      <c r="J99"/>
    </row>
    <row r="100" spans="1:10" ht="15" customHeight="1" x14ac:dyDescent="0.25">
      <c r="A100" s="4" t="s">
        <v>431</v>
      </c>
      <c r="B100" s="4"/>
      <c r="C100" s="4"/>
      <c r="D100" s="5"/>
      <c r="E100" s="4"/>
      <c r="F100" s="5"/>
      <c r="G100" s="4"/>
      <c r="H100" s="10">
        <f>SUM(H34:H99)</f>
        <v>70701</v>
      </c>
      <c r="I100" s="10">
        <f>SUM(I34:I99)</f>
        <v>71928.100000000006</v>
      </c>
      <c r="J100" s="11">
        <f>SUM(J34:J99)</f>
        <v>76575</v>
      </c>
    </row>
    <row r="101" spans="1:10" ht="15" customHeight="1" x14ac:dyDescent="0.25">
      <c r="A101"/>
      <c r="B101"/>
      <c r="C101"/>
      <c r="D101"/>
      <c r="E101"/>
      <c r="F101"/>
      <c r="G101"/>
      <c r="H101"/>
      <c r="I101"/>
      <c r="J101"/>
    </row>
    <row r="102" spans="1:10" ht="15" customHeight="1" x14ac:dyDescent="0.25">
      <c r="A102" s="16">
        <v>81</v>
      </c>
      <c r="B102" s="16">
        <v>6171</v>
      </c>
      <c r="C102" s="16">
        <v>6111</v>
      </c>
      <c r="D102" s="17" t="s">
        <v>302</v>
      </c>
      <c r="E102" s="16">
        <v>14005</v>
      </c>
      <c r="F102" s="17" t="s">
        <v>303</v>
      </c>
      <c r="G102" s="16"/>
      <c r="H102" s="18">
        <v>8484</v>
      </c>
      <c r="I102" s="18">
        <v>8484</v>
      </c>
      <c r="J102" s="19">
        <v>0</v>
      </c>
    </row>
    <row r="103" spans="1:10" ht="15" customHeight="1" x14ac:dyDescent="0.25">
      <c r="A103" s="16">
        <v>81</v>
      </c>
      <c r="B103" s="16">
        <v>6171</v>
      </c>
      <c r="C103" s="16">
        <v>6122</v>
      </c>
      <c r="D103" s="17" t="s">
        <v>152</v>
      </c>
      <c r="E103" s="16"/>
      <c r="F103" s="17"/>
      <c r="G103" s="16">
        <v>17526</v>
      </c>
      <c r="H103" s="18">
        <v>0</v>
      </c>
      <c r="I103" s="18">
        <v>515.29999999999995</v>
      </c>
      <c r="J103" s="19">
        <v>0</v>
      </c>
    </row>
    <row r="104" spans="1:10" ht="15" customHeight="1" x14ac:dyDescent="0.25">
      <c r="A104"/>
      <c r="B104"/>
      <c r="C104"/>
      <c r="D104"/>
      <c r="E104"/>
      <c r="F104"/>
      <c r="G104"/>
      <c r="H104"/>
      <c r="I104"/>
      <c r="J104"/>
    </row>
    <row r="105" spans="1:10" ht="15" customHeight="1" x14ac:dyDescent="0.25">
      <c r="A105" s="4" t="s">
        <v>430</v>
      </c>
      <c r="B105" s="4"/>
      <c r="C105" s="4"/>
      <c r="D105" s="5"/>
      <c r="E105" s="4"/>
      <c r="F105" s="5"/>
      <c r="G105" s="4"/>
      <c r="H105" s="10">
        <f>SUM(H101:H104)</f>
        <v>8484</v>
      </c>
      <c r="I105" s="10">
        <f>SUM(I101:I104)</f>
        <v>8999.2999999999993</v>
      </c>
      <c r="J105" s="11">
        <f>SUM(J101:J104)</f>
        <v>0</v>
      </c>
    </row>
    <row r="106" spans="1:10" ht="15" customHeight="1" x14ac:dyDescent="0.25">
      <c r="A106"/>
      <c r="B106"/>
      <c r="C106"/>
      <c r="D106"/>
      <c r="E106"/>
      <c r="F106"/>
      <c r="G106"/>
      <c r="H106"/>
      <c r="I106"/>
      <c r="J106"/>
    </row>
    <row r="107" spans="1:10" ht="15" customHeight="1" x14ac:dyDescent="0.25">
      <c r="A107" s="6" t="s">
        <v>429</v>
      </c>
      <c r="B107" s="6"/>
      <c r="C107" s="6"/>
      <c r="D107" s="7"/>
      <c r="E107" s="6"/>
      <c r="F107" s="7"/>
      <c r="G107" s="6"/>
      <c r="H107" s="12">
        <f>H100+H105</f>
        <v>79185</v>
      </c>
      <c r="I107" s="12">
        <f>I100+I105</f>
        <v>80927.400000000009</v>
      </c>
      <c r="J107" s="13">
        <f>J100+J105</f>
        <v>76575</v>
      </c>
    </row>
    <row r="108" spans="1:10" ht="15" customHeight="1" x14ac:dyDescent="0.25">
      <c r="A108"/>
      <c r="B108"/>
      <c r="C108"/>
      <c r="D108"/>
      <c r="E108"/>
      <c r="F108"/>
      <c r="G108"/>
      <c r="H108"/>
      <c r="I108"/>
      <c r="J108"/>
    </row>
    <row r="109" spans="1:10" s="20" customFormat="1" ht="30" customHeight="1" x14ac:dyDescent="0.25">
      <c r="A109" s="43" t="s">
        <v>435</v>
      </c>
      <c r="B109" s="42"/>
      <c r="C109" s="42"/>
      <c r="D109" s="42"/>
      <c r="E109" s="42"/>
      <c r="F109" s="42"/>
      <c r="G109" s="42"/>
      <c r="H109" s="42"/>
      <c r="I109" s="42"/>
      <c r="J109" s="42"/>
    </row>
    <row r="110" spans="1:10" ht="15" customHeight="1" x14ac:dyDescent="0.25">
      <c r="A110"/>
      <c r="B110"/>
      <c r="C110"/>
      <c r="D110"/>
      <c r="E110"/>
      <c r="F110"/>
      <c r="G110"/>
      <c r="H110"/>
      <c r="I110"/>
      <c r="J110"/>
    </row>
    <row r="111" spans="1:10" ht="15" customHeight="1" x14ac:dyDescent="0.25">
      <c r="A111" s="16">
        <v>82</v>
      </c>
      <c r="B111" s="16">
        <v>6112</v>
      </c>
      <c r="C111" s="16">
        <v>5021</v>
      </c>
      <c r="D111" s="17" t="s">
        <v>17</v>
      </c>
      <c r="E111" s="16"/>
      <c r="F111" s="17"/>
      <c r="G111" s="16"/>
      <c r="H111" s="18">
        <v>0</v>
      </c>
      <c r="I111" s="18">
        <v>19</v>
      </c>
      <c r="J111" s="19">
        <v>15</v>
      </c>
    </row>
    <row r="112" spans="1:10" ht="15" customHeight="1" x14ac:dyDescent="0.25">
      <c r="A112" s="16">
        <v>82</v>
      </c>
      <c r="B112" s="16">
        <v>6112</v>
      </c>
      <c r="C112" s="16">
        <v>5023</v>
      </c>
      <c r="D112" s="17" t="s">
        <v>304</v>
      </c>
      <c r="E112" s="16"/>
      <c r="F112" s="17"/>
      <c r="G112" s="16"/>
      <c r="H112" s="18">
        <v>4256</v>
      </c>
      <c r="I112" s="18">
        <v>4226</v>
      </c>
      <c r="J112" s="19">
        <v>4507.7</v>
      </c>
    </row>
    <row r="113" spans="1:10" ht="15" customHeight="1" x14ac:dyDescent="0.25">
      <c r="A113" s="16">
        <v>82</v>
      </c>
      <c r="B113" s="16">
        <v>6112</v>
      </c>
      <c r="C113" s="16">
        <v>5031</v>
      </c>
      <c r="D113" s="17" t="s">
        <v>231</v>
      </c>
      <c r="E113" s="16"/>
      <c r="F113" s="17"/>
      <c r="G113" s="16"/>
      <c r="H113" s="18">
        <v>813</v>
      </c>
      <c r="I113" s="18">
        <v>813</v>
      </c>
      <c r="J113" s="19">
        <v>862</v>
      </c>
    </row>
    <row r="114" spans="1:10" ht="15" customHeight="1" x14ac:dyDescent="0.25">
      <c r="A114" s="16">
        <v>82</v>
      </c>
      <c r="B114" s="16">
        <v>6112</v>
      </c>
      <c r="C114" s="16">
        <v>5032</v>
      </c>
      <c r="D114" s="17" t="s">
        <v>232</v>
      </c>
      <c r="E114" s="16"/>
      <c r="F114" s="17"/>
      <c r="G114" s="16"/>
      <c r="H114" s="18">
        <v>383</v>
      </c>
      <c r="I114" s="18">
        <v>383</v>
      </c>
      <c r="J114" s="19">
        <v>405.7</v>
      </c>
    </row>
    <row r="115" spans="1:10" ht="15" customHeight="1" x14ac:dyDescent="0.25">
      <c r="A115" s="16">
        <v>82</v>
      </c>
      <c r="B115" s="16">
        <v>6112</v>
      </c>
      <c r="C115" s="16">
        <v>5167</v>
      </c>
      <c r="D115" s="17" t="s">
        <v>25</v>
      </c>
      <c r="E115" s="16"/>
      <c r="F115" s="17"/>
      <c r="G115" s="16"/>
      <c r="H115" s="18">
        <v>50</v>
      </c>
      <c r="I115" s="18">
        <v>50</v>
      </c>
      <c r="J115" s="19">
        <v>50</v>
      </c>
    </row>
    <row r="116" spans="1:10" ht="15" customHeight="1" x14ac:dyDescent="0.25">
      <c r="A116" s="16">
        <v>82</v>
      </c>
      <c r="B116" s="16">
        <v>6112</v>
      </c>
      <c r="C116" s="16">
        <v>5169</v>
      </c>
      <c r="D116" s="17" t="s">
        <v>27</v>
      </c>
      <c r="E116" s="16"/>
      <c r="F116" s="17"/>
      <c r="G116" s="16"/>
      <c r="H116" s="18">
        <v>15</v>
      </c>
      <c r="I116" s="18">
        <v>15</v>
      </c>
      <c r="J116" s="19">
        <v>15</v>
      </c>
    </row>
    <row r="117" spans="1:10" ht="15" customHeight="1" x14ac:dyDescent="0.25">
      <c r="A117" s="16">
        <v>82</v>
      </c>
      <c r="B117" s="16">
        <v>6112</v>
      </c>
      <c r="C117" s="16">
        <v>5173</v>
      </c>
      <c r="D117" s="17" t="s">
        <v>235</v>
      </c>
      <c r="E117" s="16"/>
      <c r="F117" s="17"/>
      <c r="G117" s="16"/>
      <c r="H117" s="18">
        <v>20</v>
      </c>
      <c r="I117" s="18">
        <v>20</v>
      </c>
      <c r="J117" s="19">
        <v>20</v>
      </c>
    </row>
    <row r="118" spans="1:10" ht="15" customHeight="1" x14ac:dyDescent="0.25">
      <c r="A118" s="16">
        <v>82</v>
      </c>
      <c r="B118" s="16">
        <v>6112</v>
      </c>
      <c r="C118" s="16">
        <v>5175</v>
      </c>
      <c r="D118" s="17" t="s">
        <v>237</v>
      </c>
      <c r="E118" s="16"/>
      <c r="F118" s="17"/>
      <c r="G118" s="16"/>
      <c r="H118" s="18">
        <v>25</v>
      </c>
      <c r="I118" s="18">
        <v>25</v>
      </c>
      <c r="J118" s="19">
        <v>25</v>
      </c>
    </row>
    <row r="119" spans="1:10" ht="15" customHeight="1" x14ac:dyDescent="0.25">
      <c r="A119" s="16">
        <v>82</v>
      </c>
      <c r="B119" s="16">
        <v>6112</v>
      </c>
      <c r="C119" s="16">
        <v>5179</v>
      </c>
      <c r="D119" s="17" t="s">
        <v>106</v>
      </c>
      <c r="E119" s="16"/>
      <c r="F119" s="17"/>
      <c r="G119" s="16"/>
      <c r="H119" s="18">
        <v>0</v>
      </c>
      <c r="I119" s="18">
        <v>11</v>
      </c>
      <c r="J119" s="19">
        <v>6</v>
      </c>
    </row>
    <row r="120" spans="1:10" ht="15" customHeight="1" x14ac:dyDescent="0.25">
      <c r="A120" s="16">
        <v>82</v>
      </c>
      <c r="B120" s="16">
        <v>6112</v>
      </c>
      <c r="C120" s="16">
        <v>5194</v>
      </c>
      <c r="D120" s="17" t="s">
        <v>238</v>
      </c>
      <c r="E120" s="16"/>
      <c r="F120" s="17"/>
      <c r="G120" s="16"/>
      <c r="H120" s="18">
        <v>30</v>
      </c>
      <c r="I120" s="18">
        <v>30</v>
      </c>
      <c r="J120" s="19">
        <v>30</v>
      </c>
    </row>
    <row r="121" spans="1:10" ht="15" customHeight="1" x14ac:dyDescent="0.25">
      <c r="A121" s="16">
        <v>82</v>
      </c>
      <c r="B121" s="16">
        <v>6112</v>
      </c>
      <c r="C121" s="16">
        <v>5499</v>
      </c>
      <c r="D121" s="17" t="s">
        <v>301</v>
      </c>
      <c r="E121" s="16"/>
      <c r="F121" s="17"/>
      <c r="G121" s="16"/>
      <c r="H121" s="18">
        <v>98</v>
      </c>
      <c r="I121" s="18">
        <v>98</v>
      </c>
      <c r="J121" s="19">
        <v>140</v>
      </c>
    </row>
    <row r="122" spans="1:10" ht="15" customHeight="1" x14ac:dyDescent="0.25">
      <c r="A122"/>
      <c r="B122"/>
      <c r="C122"/>
      <c r="D122"/>
      <c r="E122"/>
      <c r="F122"/>
      <c r="G122"/>
      <c r="H122"/>
      <c r="I122"/>
      <c r="J122"/>
    </row>
    <row r="123" spans="1:10" ht="15" customHeight="1" x14ac:dyDescent="0.25">
      <c r="A123" s="4" t="s">
        <v>428</v>
      </c>
      <c r="B123" s="4"/>
      <c r="C123" s="4"/>
      <c r="D123" s="5"/>
      <c r="E123" s="4"/>
      <c r="F123" s="5"/>
      <c r="G123" s="4"/>
      <c r="H123" s="10">
        <f>SUM(H110:H122)</f>
        <v>5690</v>
      </c>
      <c r="I123" s="10">
        <f>SUM(I110:I122)</f>
        <v>5690</v>
      </c>
      <c r="J123" s="11">
        <f>SUM(J110:J122)</f>
        <v>6076.4</v>
      </c>
    </row>
    <row r="124" spans="1:10" ht="15" customHeight="1" x14ac:dyDescent="0.25">
      <c r="A124"/>
      <c r="B124"/>
      <c r="C124"/>
      <c r="D124"/>
      <c r="E124"/>
      <c r="F124"/>
      <c r="G124"/>
      <c r="H124"/>
      <c r="I124"/>
      <c r="J124"/>
    </row>
    <row r="125" spans="1:10" ht="15" customHeight="1" x14ac:dyDescent="0.25">
      <c r="A125" s="6" t="s">
        <v>427</v>
      </c>
      <c r="B125" s="6"/>
      <c r="C125" s="6"/>
      <c r="D125" s="7"/>
      <c r="E125" s="6"/>
      <c r="F125" s="7"/>
      <c r="G125" s="6"/>
      <c r="H125" s="12">
        <f>H123</f>
        <v>5690</v>
      </c>
      <c r="I125" s="12">
        <f>I123</f>
        <v>5690</v>
      </c>
      <c r="J125" s="13">
        <f>J123</f>
        <v>6076.4</v>
      </c>
    </row>
    <row r="126" spans="1:10" ht="15" customHeight="1" x14ac:dyDescent="0.25">
      <c r="A126"/>
      <c r="B126"/>
      <c r="C126"/>
      <c r="D126"/>
      <c r="E126"/>
      <c r="F126"/>
      <c r="G126"/>
      <c r="H126"/>
      <c r="I126"/>
      <c r="J126"/>
    </row>
    <row r="127" spans="1:10" ht="15" customHeight="1" x14ac:dyDescent="0.25">
      <c r="A127" s="8" t="s">
        <v>426</v>
      </c>
      <c r="B127" s="8"/>
      <c r="C127" s="8"/>
      <c r="D127" s="9"/>
      <c r="E127" s="8"/>
      <c r="F127" s="9"/>
      <c r="G127" s="8"/>
      <c r="H127" s="14">
        <f>H33</f>
        <v>34</v>
      </c>
      <c r="I127" s="14">
        <f>I33</f>
        <v>1256.4000000000001</v>
      </c>
      <c r="J127" s="15">
        <f>J33</f>
        <v>214</v>
      </c>
    </row>
    <row r="128" spans="1:10" ht="15" customHeight="1" x14ac:dyDescent="0.25">
      <c r="A128" s="8" t="s">
        <v>425</v>
      </c>
      <c r="B128" s="8"/>
      <c r="C128" s="8"/>
      <c r="D128" s="9"/>
      <c r="E128" s="8"/>
      <c r="F128" s="9"/>
      <c r="G128" s="8"/>
      <c r="H128" s="14">
        <f>H107+H125</f>
        <v>84875</v>
      </c>
      <c r="I128" s="14">
        <f>I107+I125</f>
        <v>86617.400000000009</v>
      </c>
      <c r="J128" s="15">
        <f>J107+J125</f>
        <v>82651.399999999994</v>
      </c>
    </row>
    <row r="131" spans="10:10" ht="15" customHeight="1" x14ac:dyDescent="0.25">
      <c r="J131" s="21"/>
    </row>
    <row r="133" spans="10:10" ht="15" customHeight="1" x14ac:dyDescent="0.25">
      <c r="J133" s="21"/>
    </row>
  </sheetData>
  <mergeCells count="3">
    <mergeCell ref="A1:J1"/>
    <mergeCell ref="A109:J109"/>
    <mergeCell ref="A4:J4"/>
  </mergeCells>
  <pageMargins left="0.19685039369791668" right="0.19685039369791668" top="0.19685039369791668" bottom="0.39370078739583336" header="0.19685039369791668" footer="0.19685039369791668"/>
  <pageSetup paperSize="9" scale="8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zoomScale="74" zoomScaleNormal="74" workbookViewId="0">
      <pane ySplit="2" topLeftCell="A3" activePane="bottomLeft" state="frozenSplit"/>
      <selection activeCell="N26" sqref="N26"/>
      <selection pane="bottomLeft" activeCell="J3" sqref="J3"/>
    </sheetView>
  </sheetViews>
  <sheetFormatPr defaultRowHeight="15" customHeight="1" x14ac:dyDescent="0.25"/>
  <cols>
    <col min="1" max="1" width="10.140625" style="1" customWidth="1"/>
    <col min="2" max="3" width="5.5703125" style="1" customWidth="1"/>
    <col min="4" max="4" width="36.5703125" style="2" customWidth="1"/>
    <col min="5" max="5" width="8.5703125" style="1" customWidth="1"/>
    <col min="6" max="6" width="45.5703125" style="2" customWidth="1"/>
    <col min="7" max="7" width="6.5703125" style="1" customWidth="1"/>
    <col min="8" max="10" width="16.85546875" style="3" customWidth="1"/>
  </cols>
  <sheetData>
    <row r="1" spans="1:10" s="20" customFormat="1" ht="30" customHeight="1" x14ac:dyDescent="0.25">
      <c r="A1" s="41" t="s">
        <v>305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20" customFormat="1" ht="30" customHeight="1" x14ac:dyDescent="0.25">
      <c r="A2" s="33" t="s">
        <v>445</v>
      </c>
      <c r="B2" s="33" t="s">
        <v>0</v>
      </c>
      <c r="C2" s="33" t="s">
        <v>1</v>
      </c>
      <c r="D2" s="34" t="s">
        <v>2</v>
      </c>
      <c r="E2" s="33" t="s">
        <v>3</v>
      </c>
      <c r="F2" s="34" t="s">
        <v>4</v>
      </c>
      <c r="G2" s="33" t="s">
        <v>5</v>
      </c>
      <c r="H2" s="35" t="s">
        <v>446</v>
      </c>
      <c r="I2" s="35" t="s">
        <v>447</v>
      </c>
      <c r="J2" s="35" t="s">
        <v>496</v>
      </c>
    </row>
    <row r="3" spans="1:10" ht="15" customHeight="1" x14ac:dyDescent="0.25">
      <c r="A3"/>
      <c r="B3"/>
      <c r="C3"/>
      <c r="D3"/>
      <c r="E3"/>
      <c r="F3"/>
      <c r="G3"/>
      <c r="H3"/>
      <c r="I3"/>
      <c r="J3"/>
    </row>
    <row r="4" spans="1:10" ht="15" customHeight="1" x14ac:dyDescent="0.25">
      <c r="A4" s="16">
        <v>90</v>
      </c>
      <c r="B4" s="16">
        <v>2219</v>
      </c>
      <c r="C4" s="16">
        <v>2111</v>
      </c>
      <c r="D4" s="17" t="s">
        <v>36</v>
      </c>
      <c r="E4" s="16"/>
      <c r="F4" s="17"/>
      <c r="G4" s="16"/>
      <c r="H4" s="18">
        <v>2000</v>
      </c>
      <c r="I4" s="18">
        <v>2000</v>
      </c>
      <c r="J4" s="19">
        <v>2000</v>
      </c>
    </row>
    <row r="5" spans="1:10" ht="15" customHeight="1" x14ac:dyDescent="0.25">
      <c r="A5" s="16">
        <v>90</v>
      </c>
      <c r="B5" s="16">
        <v>5311</v>
      </c>
      <c r="C5" s="16">
        <v>2212</v>
      </c>
      <c r="D5" s="17" t="s">
        <v>33</v>
      </c>
      <c r="E5" s="16"/>
      <c r="F5" s="17"/>
      <c r="G5" s="16"/>
      <c r="H5" s="18">
        <v>100</v>
      </c>
      <c r="I5" s="18">
        <v>100</v>
      </c>
      <c r="J5" s="19">
        <v>120</v>
      </c>
    </row>
    <row r="6" spans="1:10" ht="15" customHeight="1" x14ac:dyDescent="0.25">
      <c r="A6"/>
      <c r="B6"/>
      <c r="C6"/>
      <c r="D6"/>
      <c r="E6"/>
      <c r="F6"/>
      <c r="G6"/>
      <c r="H6"/>
      <c r="I6"/>
      <c r="J6"/>
    </row>
    <row r="7" spans="1:10" ht="15" customHeight="1" x14ac:dyDescent="0.25">
      <c r="A7" s="4" t="s">
        <v>440</v>
      </c>
      <c r="B7" s="4"/>
      <c r="C7" s="4"/>
      <c r="D7" s="5"/>
      <c r="E7" s="4"/>
      <c r="F7" s="5"/>
      <c r="G7" s="4"/>
      <c r="H7" s="10">
        <f>SUM(H3:H6)</f>
        <v>2100</v>
      </c>
      <c r="I7" s="10">
        <f>SUM(I3:I6)</f>
        <v>2100</v>
      </c>
      <c r="J7" s="11">
        <f>SUM(J3:J6)</f>
        <v>2120</v>
      </c>
    </row>
    <row r="8" spans="1:10" ht="15" customHeight="1" x14ac:dyDescent="0.25">
      <c r="A8"/>
      <c r="B8"/>
      <c r="C8"/>
      <c r="D8"/>
      <c r="E8"/>
      <c r="F8"/>
      <c r="G8"/>
      <c r="H8"/>
      <c r="I8"/>
      <c r="J8"/>
    </row>
    <row r="9" spans="1:10" ht="15" customHeight="1" x14ac:dyDescent="0.25">
      <c r="A9" s="6" t="s">
        <v>438</v>
      </c>
      <c r="B9" s="6"/>
      <c r="C9" s="6"/>
      <c r="D9" s="7"/>
      <c r="E9" s="6"/>
      <c r="F9" s="7"/>
      <c r="G9" s="6"/>
      <c r="H9" s="12">
        <f>H7</f>
        <v>2100</v>
      </c>
      <c r="I9" s="12">
        <f>I7</f>
        <v>2100</v>
      </c>
      <c r="J9" s="13">
        <f>J7</f>
        <v>2120</v>
      </c>
    </row>
    <row r="10" spans="1:10" ht="15" customHeight="1" x14ac:dyDescent="0.25">
      <c r="A10"/>
      <c r="B10"/>
      <c r="C10"/>
      <c r="D10"/>
      <c r="E10"/>
      <c r="F10"/>
      <c r="G10"/>
      <c r="H10"/>
      <c r="I10"/>
      <c r="J10"/>
    </row>
    <row r="11" spans="1:10" ht="15" customHeight="1" x14ac:dyDescent="0.25">
      <c r="A11" s="16">
        <v>90</v>
      </c>
      <c r="B11" s="16">
        <v>5311</v>
      </c>
      <c r="C11" s="16">
        <v>5011</v>
      </c>
      <c r="D11" s="17" t="s">
        <v>230</v>
      </c>
      <c r="E11" s="16"/>
      <c r="F11" s="17"/>
      <c r="G11" s="16"/>
      <c r="H11" s="18">
        <v>2904</v>
      </c>
      <c r="I11" s="18">
        <v>2904</v>
      </c>
      <c r="J11" s="19">
        <v>3672</v>
      </c>
    </row>
    <row r="12" spans="1:10" ht="15" customHeight="1" x14ac:dyDescent="0.25">
      <c r="A12" s="16">
        <v>90</v>
      </c>
      <c r="B12" s="16">
        <v>5311</v>
      </c>
      <c r="C12" s="16">
        <v>5031</v>
      </c>
      <c r="D12" s="17" t="s">
        <v>231</v>
      </c>
      <c r="E12" s="16"/>
      <c r="F12" s="17"/>
      <c r="G12" s="16"/>
      <c r="H12" s="18">
        <v>715</v>
      </c>
      <c r="I12" s="18">
        <v>715</v>
      </c>
      <c r="J12" s="19">
        <v>911</v>
      </c>
    </row>
    <row r="13" spans="1:10" ht="15" customHeight="1" x14ac:dyDescent="0.25">
      <c r="A13" s="16">
        <v>90</v>
      </c>
      <c r="B13" s="16">
        <v>5311</v>
      </c>
      <c r="C13" s="16">
        <v>5032</v>
      </c>
      <c r="D13" s="17" t="s">
        <v>232</v>
      </c>
      <c r="E13" s="16"/>
      <c r="F13" s="17"/>
      <c r="G13" s="16"/>
      <c r="H13" s="18">
        <v>260</v>
      </c>
      <c r="I13" s="18">
        <v>260</v>
      </c>
      <c r="J13" s="19">
        <v>331</v>
      </c>
    </row>
    <row r="14" spans="1:10" ht="15" customHeight="1" x14ac:dyDescent="0.25">
      <c r="A14" s="16">
        <v>90</v>
      </c>
      <c r="B14" s="16">
        <v>5311</v>
      </c>
      <c r="C14" s="16">
        <v>5038</v>
      </c>
      <c r="D14" s="17" t="s">
        <v>233</v>
      </c>
      <c r="E14" s="16"/>
      <c r="F14" s="17"/>
      <c r="G14" s="16"/>
      <c r="H14" s="18">
        <v>12</v>
      </c>
      <c r="I14" s="18">
        <v>12</v>
      </c>
      <c r="J14" s="19">
        <v>16</v>
      </c>
    </row>
    <row r="15" spans="1:10" ht="15" customHeight="1" x14ac:dyDescent="0.25">
      <c r="A15" s="16">
        <v>90</v>
      </c>
      <c r="B15" s="16">
        <v>5311</v>
      </c>
      <c r="C15" s="16">
        <v>5134</v>
      </c>
      <c r="D15" s="17" t="s">
        <v>217</v>
      </c>
      <c r="E15" s="16"/>
      <c r="F15" s="17"/>
      <c r="G15" s="16"/>
      <c r="H15" s="18">
        <v>50</v>
      </c>
      <c r="I15" s="18">
        <v>50</v>
      </c>
      <c r="J15" s="19">
        <v>65</v>
      </c>
    </row>
    <row r="16" spans="1:10" ht="15" customHeight="1" x14ac:dyDescent="0.25">
      <c r="A16" s="16">
        <v>90</v>
      </c>
      <c r="B16" s="16">
        <v>5311</v>
      </c>
      <c r="C16" s="16">
        <v>5136</v>
      </c>
      <c r="D16" s="17" t="s">
        <v>218</v>
      </c>
      <c r="E16" s="16"/>
      <c r="F16" s="17"/>
      <c r="G16" s="16"/>
      <c r="H16" s="18">
        <v>2</v>
      </c>
      <c r="I16" s="18">
        <v>2</v>
      </c>
      <c r="J16" s="19">
        <v>2</v>
      </c>
    </row>
    <row r="17" spans="1:10" ht="15" customHeight="1" x14ac:dyDescent="0.25">
      <c r="A17" s="16">
        <v>90</v>
      </c>
      <c r="B17" s="16">
        <v>5311</v>
      </c>
      <c r="C17" s="16">
        <v>5137</v>
      </c>
      <c r="D17" s="17" t="s">
        <v>18</v>
      </c>
      <c r="E17" s="16"/>
      <c r="F17" s="17"/>
      <c r="G17" s="16"/>
      <c r="H17" s="18">
        <v>30</v>
      </c>
      <c r="I17" s="18">
        <v>30</v>
      </c>
      <c r="J17" s="19">
        <v>30</v>
      </c>
    </row>
    <row r="18" spans="1:10" ht="15" customHeight="1" x14ac:dyDescent="0.25">
      <c r="A18" s="16">
        <v>90</v>
      </c>
      <c r="B18" s="16">
        <v>5311</v>
      </c>
      <c r="C18" s="16">
        <v>5139</v>
      </c>
      <c r="D18" s="17" t="s">
        <v>12</v>
      </c>
      <c r="E18" s="16"/>
      <c r="F18" s="17"/>
      <c r="G18" s="16"/>
      <c r="H18" s="18">
        <v>30</v>
      </c>
      <c r="I18" s="18">
        <v>33.799999999999997</v>
      </c>
      <c r="J18" s="19">
        <v>30</v>
      </c>
    </row>
    <row r="19" spans="1:10" ht="15" customHeight="1" x14ac:dyDescent="0.25">
      <c r="A19" s="16">
        <v>90</v>
      </c>
      <c r="B19" s="16">
        <v>5311</v>
      </c>
      <c r="C19" s="16">
        <v>5139</v>
      </c>
      <c r="D19" s="17" t="s">
        <v>12</v>
      </c>
      <c r="E19" s="16">
        <v>641</v>
      </c>
      <c r="F19" s="17" t="s">
        <v>280</v>
      </c>
      <c r="G19" s="16"/>
      <c r="H19" s="18">
        <v>2</v>
      </c>
      <c r="I19" s="18">
        <v>2</v>
      </c>
      <c r="J19" s="19">
        <v>2</v>
      </c>
    </row>
    <row r="20" spans="1:10" ht="15" customHeight="1" x14ac:dyDescent="0.25">
      <c r="A20" s="16">
        <v>90</v>
      </c>
      <c r="B20" s="16">
        <v>5311</v>
      </c>
      <c r="C20" s="16">
        <v>5151</v>
      </c>
      <c r="D20" s="17" t="s">
        <v>19</v>
      </c>
      <c r="E20" s="16"/>
      <c r="F20" s="17"/>
      <c r="G20" s="16"/>
      <c r="H20" s="18">
        <v>12</v>
      </c>
      <c r="I20" s="18">
        <v>12.7</v>
      </c>
      <c r="J20" s="19">
        <v>14</v>
      </c>
    </row>
    <row r="21" spans="1:10" ht="15" customHeight="1" x14ac:dyDescent="0.25">
      <c r="A21" s="16">
        <v>90</v>
      </c>
      <c r="B21" s="16">
        <v>5311</v>
      </c>
      <c r="C21" s="16">
        <v>5154</v>
      </c>
      <c r="D21" s="17" t="s">
        <v>21</v>
      </c>
      <c r="E21" s="16"/>
      <c r="F21" s="17"/>
      <c r="G21" s="16"/>
      <c r="H21" s="18">
        <v>116</v>
      </c>
      <c r="I21" s="18">
        <v>132.19999999999999</v>
      </c>
      <c r="J21" s="19">
        <v>120</v>
      </c>
    </row>
    <row r="22" spans="1:10" ht="15" customHeight="1" x14ac:dyDescent="0.25">
      <c r="A22" s="16">
        <v>90</v>
      </c>
      <c r="B22" s="16">
        <v>5311</v>
      </c>
      <c r="C22" s="16">
        <v>5154</v>
      </c>
      <c r="D22" s="17" t="s">
        <v>21</v>
      </c>
      <c r="E22" s="16">
        <v>641</v>
      </c>
      <c r="F22" s="17" t="s">
        <v>280</v>
      </c>
      <c r="G22" s="16"/>
      <c r="H22" s="18">
        <v>2</v>
      </c>
      <c r="I22" s="18">
        <v>2</v>
      </c>
      <c r="J22" s="19">
        <v>15</v>
      </c>
    </row>
    <row r="23" spans="1:10" ht="15" customHeight="1" x14ac:dyDescent="0.25">
      <c r="A23" s="16">
        <v>90</v>
      </c>
      <c r="B23" s="16">
        <v>5311</v>
      </c>
      <c r="C23" s="16">
        <v>5156</v>
      </c>
      <c r="D23" s="17" t="s">
        <v>22</v>
      </c>
      <c r="E23" s="16"/>
      <c r="F23" s="17"/>
      <c r="G23" s="16"/>
      <c r="H23" s="18">
        <v>60</v>
      </c>
      <c r="I23" s="18">
        <v>60</v>
      </c>
      <c r="J23" s="19">
        <v>70</v>
      </c>
    </row>
    <row r="24" spans="1:10" ht="15" customHeight="1" x14ac:dyDescent="0.25">
      <c r="A24" s="16">
        <v>90</v>
      </c>
      <c r="B24" s="16">
        <v>5311</v>
      </c>
      <c r="C24" s="16">
        <v>5156</v>
      </c>
      <c r="D24" s="17" t="s">
        <v>22</v>
      </c>
      <c r="E24" s="16">
        <v>641</v>
      </c>
      <c r="F24" s="17" t="s">
        <v>280</v>
      </c>
      <c r="G24" s="16"/>
      <c r="H24" s="18">
        <v>90</v>
      </c>
      <c r="I24" s="18">
        <v>90</v>
      </c>
      <c r="J24" s="19">
        <v>90</v>
      </c>
    </row>
    <row r="25" spans="1:10" ht="15" customHeight="1" x14ac:dyDescent="0.25">
      <c r="A25" s="16">
        <v>90</v>
      </c>
      <c r="B25" s="16">
        <v>5311</v>
      </c>
      <c r="C25" s="16">
        <v>5161</v>
      </c>
      <c r="D25" s="17" t="s">
        <v>286</v>
      </c>
      <c r="E25" s="16"/>
      <c r="F25" s="17"/>
      <c r="G25" s="16"/>
      <c r="H25" s="18">
        <v>2</v>
      </c>
      <c r="I25" s="18">
        <v>2</v>
      </c>
      <c r="J25" s="19">
        <v>2</v>
      </c>
    </row>
    <row r="26" spans="1:10" ht="15" customHeight="1" x14ac:dyDescent="0.25">
      <c r="A26" s="16">
        <v>90</v>
      </c>
      <c r="B26" s="16">
        <v>5311</v>
      </c>
      <c r="C26" s="16">
        <v>5162</v>
      </c>
      <c r="D26" s="17" t="s">
        <v>23</v>
      </c>
      <c r="E26" s="16"/>
      <c r="F26" s="17"/>
      <c r="G26" s="16"/>
      <c r="H26" s="18">
        <v>80</v>
      </c>
      <c r="I26" s="18">
        <v>80</v>
      </c>
      <c r="J26" s="19">
        <v>80</v>
      </c>
    </row>
    <row r="27" spans="1:10" ht="15" customHeight="1" x14ac:dyDescent="0.25">
      <c r="A27" s="16">
        <v>90</v>
      </c>
      <c r="B27" s="16">
        <v>5311</v>
      </c>
      <c r="C27" s="16">
        <v>5163</v>
      </c>
      <c r="D27" s="17" t="s">
        <v>24</v>
      </c>
      <c r="E27" s="16"/>
      <c r="F27" s="17"/>
      <c r="G27" s="16"/>
      <c r="H27" s="18">
        <v>20</v>
      </c>
      <c r="I27" s="18">
        <v>20</v>
      </c>
      <c r="J27" s="19">
        <v>20</v>
      </c>
    </row>
    <row r="28" spans="1:10" ht="15" customHeight="1" x14ac:dyDescent="0.25">
      <c r="A28" s="16">
        <v>90</v>
      </c>
      <c r="B28" s="16">
        <v>5311</v>
      </c>
      <c r="C28" s="16">
        <v>5167</v>
      </c>
      <c r="D28" s="17" t="s">
        <v>25</v>
      </c>
      <c r="E28" s="16"/>
      <c r="F28" s="17"/>
      <c r="G28" s="16"/>
      <c r="H28" s="18">
        <v>30</v>
      </c>
      <c r="I28" s="18">
        <v>30</v>
      </c>
      <c r="J28" s="19">
        <v>30</v>
      </c>
    </row>
    <row r="29" spans="1:10" ht="15" customHeight="1" x14ac:dyDescent="0.25">
      <c r="A29" s="16">
        <v>90</v>
      </c>
      <c r="B29" s="16">
        <v>5311</v>
      </c>
      <c r="C29" s="16">
        <v>5168</v>
      </c>
      <c r="D29" s="17" t="s">
        <v>26</v>
      </c>
      <c r="E29" s="16"/>
      <c r="F29" s="17"/>
      <c r="G29" s="16"/>
      <c r="H29" s="18">
        <v>10</v>
      </c>
      <c r="I29" s="18">
        <v>10</v>
      </c>
      <c r="J29" s="19">
        <v>10</v>
      </c>
    </row>
    <row r="30" spans="1:10" ht="15" customHeight="1" x14ac:dyDescent="0.25">
      <c r="A30" s="16">
        <v>90</v>
      </c>
      <c r="B30" s="16">
        <v>5311</v>
      </c>
      <c r="C30" s="16">
        <v>5169</v>
      </c>
      <c r="D30" s="17" t="s">
        <v>27</v>
      </c>
      <c r="E30" s="16"/>
      <c r="F30" s="17"/>
      <c r="G30" s="16"/>
      <c r="H30" s="18">
        <v>190</v>
      </c>
      <c r="I30" s="18">
        <v>189.3</v>
      </c>
      <c r="J30" s="19">
        <v>190</v>
      </c>
    </row>
    <row r="31" spans="1:10" ht="15" customHeight="1" x14ac:dyDescent="0.25">
      <c r="A31" s="16">
        <v>90</v>
      </c>
      <c r="B31" s="16">
        <v>5311</v>
      </c>
      <c r="C31" s="16">
        <v>5169</v>
      </c>
      <c r="D31" s="17" t="s">
        <v>27</v>
      </c>
      <c r="E31" s="16">
        <v>51691</v>
      </c>
      <c r="F31" s="17" t="s">
        <v>291</v>
      </c>
      <c r="G31" s="16"/>
      <c r="H31" s="18">
        <v>40</v>
      </c>
      <c r="I31" s="18">
        <v>40</v>
      </c>
      <c r="J31" s="19">
        <v>40</v>
      </c>
    </row>
    <row r="32" spans="1:10" ht="15" customHeight="1" x14ac:dyDescent="0.25">
      <c r="A32" s="16">
        <v>90</v>
      </c>
      <c r="B32" s="16">
        <v>5311</v>
      </c>
      <c r="C32" s="16">
        <v>5171</v>
      </c>
      <c r="D32" s="17" t="s">
        <v>14</v>
      </c>
      <c r="E32" s="16"/>
      <c r="F32" s="17"/>
      <c r="G32" s="16"/>
      <c r="H32" s="18">
        <v>200</v>
      </c>
      <c r="I32" s="18">
        <v>180</v>
      </c>
      <c r="J32" s="19">
        <v>210</v>
      </c>
    </row>
    <row r="33" spans="1:10" ht="15" customHeight="1" x14ac:dyDescent="0.25">
      <c r="A33" s="16">
        <v>90</v>
      </c>
      <c r="B33" s="16">
        <v>5311</v>
      </c>
      <c r="C33" s="16">
        <v>5171</v>
      </c>
      <c r="D33" s="17" t="s">
        <v>14</v>
      </c>
      <c r="E33" s="16">
        <v>641</v>
      </c>
      <c r="F33" s="17" t="s">
        <v>280</v>
      </c>
      <c r="G33" s="16"/>
      <c r="H33" s="18">
        <v>320</v>
      </c>
      <c r="I33" s="18">
        <v>320</v>
      </c>
      <c r="J33" s="19">
        <v>700</v>
      </c>
    </row>
    <row r="34" spans="1:10" ht="15" customHeight="1" x14ac:dyDescent="0.25">
      <c r="A34" s="16">
        <v>90</v>
      </c>
      <c r="B34" s="16">
        <v>5311</v>
      </c>
      <c r="C34" s="16">
        <v>5173</v>
      </c>
      <c r="D34" s="17" t="s">
        <v>235</v>
      </c>
      <c r="E34" s="16"/>
      <c r="F34" s="17"/>
      <c r="G34" s="16"/>
      <c r="H34" s="18">
        <v>5</v>
      </c>
      <c r="I34" s="18">
        <v>5</v>
      </c>
      <c r="J34" s="19">
        <v>5</v>
      </c>
    </row>
    <row r="35" spans="1:10" ht="15" customHeight="1" x14ac:dyDescent="0.25">
      <c r="A35" s="16">
        <v>90</v>
      </c>
      <c r="B35" s="16">
        <v>5311</v>
      </c>
      <c r="C35" s="16">
        <v>5175</v>
      </c>
      <c r="D35" s="17" t="s">
        <v>237</v>
      </c>
      <c r="E35" s="16"/>
      <c r="F35" s="17"/>
      <c r="G35" s="16"/>
      <c r="H35" s="18">
        <v>15</v>
      </c>
      <c r="I35" s="18">
        <v>15</v>
      </c>
      <c r="J35" s="19">
        <v>15</v>
      </c>
    </row>
    <row r="36" spans="1:10" ht="15" customHeight="1" x14ac:dyDescent="0.25">
      <c r="A36" s="16">
        <v>90</v>
      </c>
      <c r="B36" s="16">
        <v>5311</v>
      </c>
      <c r="C36" s="16">
        <v>5499</v>
      </c>
      <c r="D36" s="17" t="s">
        <v>301</v>
      </c>
      <c r="E36" s="16"/>
      <c r="F36" s="17"/>
      <c r="G36" s="16"/>
      <c r="H36" s="18">
        <v>86</v>
      </c>
      <c r="I36" s="18">
        <v>86</v>
      </c>
      <c r="J36" s="19">
        <v>147</v>
      </c>
    </row>
    <row r="37" spans="1:10" ht="15" customHeight="1" x14ac:dyDescent="0.25">
      <c r="A37"/>
      <c r="B37"/>
      <c r="C37"/>
      <c r="D37"/>
      <c r="E37"/>
      <c r="F37"/>
      <c r="G37"/>
      <c r="H37"/>
      <c r="I37"/>
      <c r="J37"/>
    </row>
    <row r="38" spans="1:10" ht="15" customHeight="1" x14ac:dyDescent="0.25">
      <c r="A38" s="4" t="s">
        <v>439</v>
      </c>
      <c r="B38" s="4"/>
      <c r="C38" s="4"/>
      <c r="D38" s="5"/>
      <c r="E38" s="4"/>
      <c r="F38" s="5"/>
      <c r="G38" s="4"/>
      <c r="H38" s="10">
        <f>SUM(H10:H37)</f>
        <v>5283</v>
      </c>
      <c r="I38" s="10">
        <f>SUM(I10:I37)</f>
        <v>5283</v>
      </c>
      <c r="J38" s="11">
        <f>SUM(J10:J37)</f>
        <v>6817</v>
      </c>
    </row>
    <row r="39" spans="1:10" ht="15" customHeight="1" x14ac:dyDescent="0.25">
      <c r="A39"/>
      <c r="B39"/>
      <c r="C39"/>
      <c r="D39"/>
      <c r="E39"/>
      <c r="F39"/>
      <c r="G39"/>
      <c r="H39"/>
      <c r="I39"/>
      <c r="J39"/>
    </row>
    <row r="40" spans="1:10" ht="15" customHeight="1" x14ac:dyDescent="0.25">
      <c r="A40" s="6" t="s">
        <v>437</v>
      </c>
      <c r="B40" s="6"/>
      <c r="C40" s="6"/>
      <c r="D40" s="7"/>
      <c r="E40" s="6"/>
      <c r="F40" s="7"/>
      <c r="G40" s="6"/>
      <c r="H40" s="12">
        <f>H38</f>
        <v>5283</v>
      </c>
      <c r="I40" s="12">
        <f>I38</f>
        <v>5283</v>
      </c>
      <c r="J40" s="13">
        <f>J38</f>
        <v>6817</v>
      </c>
    </row>
    <row r="41" spans="1:10" ht="15" customHeight="1" x14ac:dyDescent="0.25">
      <c r="A41"/>
      <c r="B41"/>
      <c r="C41"/>
      <c r="D41"/>
      <c r="E41"/>
      <c r="F41"/>
      <c r="G41"/>
      <c r="H41"/>
      <c r="I41"/>
      <c r="J41"/>
    </row>
    <row r="42" spans="1:10" ht="15" customHeight="1" x14ac:dyDescent="0.25">
      <c r="A42" s="8" t="s">
        <v>438</v>
      </c>
      <c r="B42" s="8"/>
      <c r="C42" s="8"/>
      <c r="D42" s="9"/>
      <c r="E42" s="8"/>
      <c r="F42" s="9"/>
      <c r="G42" s="8"/>
      <c r="H42" s="14">
        <f>H9</f>
        <v>2100</v>
      </c>
      <c r="I42" s="14">
        <f>I9</f>
        <v>2100</v>
      </c>
      <c r="J42" s="15">
        <f>J9</f>
        <v>2120</v>
      </c>
    </row>
    <row r="43" spans="1:10" ht="15" customHeight="1" x14ac:dyDescent="0.25">
      <c r="A43" s="8" t="s">
        <v>437</v>
      </c>
      <c r="B43" s="8"/>
      <c r="C43" s="8"/>
      <c r="D43" s="9"/>
      <c r="E43" s="8"/>
      <c r="F43" s="9"/>
      <c r="G43" s="8"/>
      <c r="H43" s="14">
        <f>H40</f>
        <v>5283</v>
      </c>
      <c r="I43" s="14">
        <f>I40</f>
        <v>5283</v>
      </c>
      <c r="J43" s="15">
        <f>J40</f>
        <v>6817</v>
      </c>
    </row>
    <row r="46" spans="1:10" ht="15" customHeight="1" x14ac:dyDescent="0.25">
      <c r="J46" s="21"/>
    </row>
    <row r="48" spans="1:10" ht="15" customHeight="1" x14ac:dyDescent="0.25">
      <c r="J48" s="21"/>
    </row>
  </sheetData>
  <mergeCells count="1">
    <mergeCell ref="A1:J1"/>
  </mergeCells>
  <pageMargins left="0.19685039369791668" right="0.19685039369791668" top="0.19685039369791668" bottom="0.39370078739583336" header="0.19685039369791668" footer="0.19685039369791668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2024-11-18T12:40:02Z</dcterms:created>
  <dcterms:modified xsi:type="dcterms:W3CDTF">2025-01-08T10:30:53Z</dcterms:modified>
</cp:coreProperties>
</file>