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2300" firstSheet="2" activeTab="5"/>
  </bookViews>
  <sheets>
    <sheet name="Rozpočet - souhrn" sheetId="12" r:id="rId1"/>
    <sheet name="Kancelář tajemník" sheetId="1" r:id="rId2"/>
    <sheet name="Staveb.úřad a ŽP" sheetId="2" r:id="rId3"/>
    <sheet name="Finanční odbor" sheetId="3" r:id="rId4"/>
    <sheet name="Správa maj., inv. rozvoje" sheetId="4" r:id="rId5"/>
    <sheet name="Sociální věci" sheetId="5" r:id="rId6"/>
    <sheet name="Správní činnosti" sheetId="6" r:id="rId7"/>
    <sheet name="Vnější vztahy" sheetId="7" r:id="rId8"/>
    <sheet name="Městský úřad" sheetId="8" r:id="rId9"/>
    <sheet name="Skup. ORJ 90" sheetId="9" r:id="rId10"/>
  </sheets>
  <definedNames>
    <definedName name="_xlnm.Print_Titles" localSheetId="3">'Finanční odbor'!$1:$2</definedName>
    <definedName name="_xlnm.Print_Titles" localSheetId="1">'Kancelář tajemník'!$1:$2</definedName>
    <definedName name="_xlnm.Print_Titles" localSheetId="8">'Městský úřad'!$1:$2</definedName>
    <definedName name="_xlnm.Print_Titles" localSheetId="9">'Skup. ORJ 90'!$1:$2</definedName>
    <definedName name="_xlnm.Print_Titles" localSheetId="5">'Sociální věci'!$1:$2</definedName>
    <definedName name="_xlnm.Print_Titles" localSheetId="4">'Správa maj., inv. rozvoje'!$1:$2</definedName>
    <definedName name="_xlnm.Print_Titles" localSheetId="6">'Správní činnosti'!$1:$2</definedName>
    <definedName name="_xlnm.Print_Titles" localSheetId="2">'Staveb.úřad a ŽP'!$1:$2</definedName>
    <definedName name="_xlnm.Print_Titles" localSheetId="7">'Vnější vztahy'!$1:$2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9" l="1"/>
  <c r="M12" i="12" l="1"/>
  <c r="M9" i="12"/>
  <c r="M8" i="12"/>
  <c r="M5" i="12"/>
  <c r="M4" i="12"/>
  <c r="M3" i="12"/>
  <c r="M2" i="12"/>
  <c r="L12" i="12"/>
  <c r="L9" i="12"/>
  <c r="L8" i="12"/>
  <c r="L5" i="12"/>
  <c r="L4" i="12"/>
  <c r="L3" i="12"/>
  <c r="L2" i="12"/>
  <c r="K12" i="12"/>
  <c r="K9" i="12"/>
  <c r="K8" i="12"/>
  <c r="K5" i="12"/>
  <c r="K4" i="12"/>
  <c r="K3" i="12"/>
  <c r="K2" i="12"/>
  <c r="J12" i="12"/>
  <c r="J9" i="12"/>
  <c r="J8" i="12"/>
  <c r="J5" i="12"/>
  <c r="J4" i="12"/>
  <c r="J3" i="12"/>
  <c r="J2" i="12"/>
  <c r="I12" i="12"/>
  <c r="I9" i="12"/>
  <c r="I8" i="12"/>
  <c r="I5" i="12"/>
  <c r="I4" i="12"/>
  <c r="I3" i="12"/>
  <c r="I2" i="12"/>
  <c r="H12" i="12"/>
  <c r="H9" i="12"/>
  <c r="H8" i="12"/>
  <c r="H5" i="12"/>
  <c r="H4" i="12"/>
  <c r="H3" i="12"/>
  <c r="H2" i="12"/>
  <c r="G12" i="12"/>
  <c r="G9" i="12"/>
  <c r="G8" i="12"/>
  <c r="G5" i="12"/>
  <c r="G4" i="12"/>
  <c r="G3" i="12"/>
  <c r="G2" i="12"/>
  <c r="F12" i="12"/>
  <c r="F9" i="12"/>
  <c r="F8" i="12"/>
  <c r="F5" i="12"/>
  <c r="F4" i="12"/>
  <c r="F3" i="12"/>
  <c r="F2" i="12"/>
  <c r="E12" i="12"/>
  <c r="E9" i="12"/>
  <c r="E8" i="12"/>
  <c r="E5" i="12"/>
  <c r="E4" i="12"/>
  <c r="E3" i="12"/>
  <c r="E2" i="12"/>
  <c r="M10" i="12" l="1"/>
  <c r="M6" i="12"/>
  <c r="F6" i="12"/>
  <c r="F10" i="12"/>
  <c r="J10" i="12"/>
  <c r="K10" i="12"/>
  <c r="I10" i="12"/>
  <c r="K6" i="12"/>
  <c r="L10" i="12"/>
  <c r="L6" i="12"/>
  <c r="H10" i="12"/>
  <c r="G10" i="12"/>
  <c r="H6" i="12"/>
  <c r="C12" i="12"/>
  <c r="C13" i="12" s="1"/>
  <c r="C18" i="12" s="1"/>
  <c r="I6" i="12"/>
  <c r="G6" i="12"/>
  <c r="C9" i="12"/>
  <c r="C4" i="12"/>
  <c r="J6" i="12"/>
  <c r="E10" i="12"/>
  <c r="C5" i="12"/>
  <c r="E6" i="12"/>
  <c r="C3" i="12"/>
  <c r="C8" i="12"/>
  <c r="C2" i="12"/>
  <c r="N12" i="12"/>
  <c r="N10" i="12" l="1"/>
  <c r="C10" i="12"/>
  <c r="C17" i="12" s="1"/>
  <c r="N6" i="12"/>
  <c r="C6" i="12"/>
  <c r="C16" i="12" s="1"/>
  <c r="C20" i="12" l="1"/>
  <c r="C19" i="12"/>
  <c r="J7" i="9" l="1"/>
  <c r="J9" i="9" s="1"/>
  <c r="J47" i="9" s="1"/>
  <c r="J38" i="9"/>
  <c r="J43" i="9"/>
  <c r="I7" i="9"/>
  <c r="I9" i="9" s="1"/>
  <c r="I47" i="9" s="1"/>
  <c r="I38" i="9"/>
  <c r="I43" i="9"/>
  <c r="H7" i="9"/>
  <c r="H9" i="9" s="1"/>
  <c r="H47" i="9" s="1"/>
  <c r="H38" i="9"/>
  <c r="H43" i="9"/>
  <c r="J25" i="8"/>
  <c r="J27" i="8" s="1"/>
  <c r="J137" i="8" s="1"/>
  <c r="J111" i="8"/>
  <c r="J115" i="8"/>
  <c r="J133" i="8"/>
  <c r="J135" i="8" s="1"/>
  <c r="I25" i="8"/>
  <c r="I27" i="8" s="1"/>
  <c r="I137" i="8" s="1"/>
  <c r="I111" i="8"/>
  <c r="I115" i="8"/>
  <c r="I133" i="8"/>
  <c r="I135" i="8" s="1"/>
  <c r="H25" i="8"/>
  <c r="H27" i="8" s="1"/>
  <c r="H137" i="8" s="1"/>
  <c r="H111" i="8"/>
  <c r="H115" i="8"/>
  <c r="H133" i="8"/>
  <c r="H135" i="8" s="1"/>
  <c r="I67" i="7"/>
  <c r="J8" i="7"/>
  <c r="J10" i="7" s="1"/>
  <c r="J26" i="7"/>
  <c r="J28" i="7" s="1"/>
  <c r="J34" i="7"/>
  <c r="J36" i="7" s="1"/>
  <c r="J65" i="7"/>
  <c r="J67" i="7" s="1"/>
  <c r="J76" i="7"/>
  <c r="J78" i="7" s="1"/>
  <c r="J100" i="7"/>
  <c r="J102" i="7" s="1"/>
  <c r="I8" i="7"/>
  <c r="I10" i="7" s="1"/>
  <c r="I26" i="7"/>
  <c r="I28" i="7" s="1"/>
  <c r="I34" i="7"/>
  <c r="I36" i="7" s="1"/>
  <c r="I65" i="7"/>
  <c r="I76" i="7"/>
  <c r="I78" i="7" s="1"/>
  <c r="I100" i="7"/>
  <c r="I102" i="7" s="1"/>
  <c r="H8" i="7"/>
  <c r="H10" i="7" s="1"/>
  <c r="H26" i="7"/>
  <c r="H28" i="7" s="1"/>
  <c r="H34" i="7"/>
  <c r="H36" i="7" s="1"/>
  <c r="H65" i="7"/>
  <c r="H67" i="7" s="1"/>
  <c r="H76" i="7"/>
  <c r="H78" i="7" s="1"/>
  <c r="H100" i="7"/>
  <c r="H102" i="7" s="1"/>
  <c r="J13" i="6"/>
  <c r="J15" i="6" s="1"/>
  <c r="J31" i="6"/>
  <c r="J33" i="6" s="1"/>
  <c r="J40" i="6"/>
  <c r="J42" i="6" s="1"/>
  <c r="J50" i="6"/>
  <c r="J52" i="6" s="1"/>
  <c r="J57" i="6"/>
  <c r="J59" i="6" s="1"/>
  <c r="J69" i="6"/>
  <c r="J71" i="6" s="1"/>
  <c r="I13" i="6"/>
  <c r="I15" i="6" s="1"/>
  <c r="I31" i="6"/>
  <c r="I33" i="6" s="1"/>
  <c r="I40" i="6"/>
  <c r="I42" i="6" s="1"/>
  <c r="I50" i="6"/>
  <c r="I52" i="6" s="1"/>
  <c r="I57" i="6"/>
  <c r="I59" i="6" s="1"/>
  <c r="I69" i="6"/>
  <c r="I71" i="6" s="1"/>
  <c r="H13" i="6"/>
  <c r="H15" i="6" s="1"/>
  <c r="H31" i="6"/>
  <c r="H33" i="6" s="1"/>
  <c r="H40" i="6"/>
  <c r="H42" i="6" s="1"/>
  <c r="H50" i="6"/>
  <c r="H52" i="6" s="1"/>
  <c r="H57" i="6"/>
  <c r="H59" i="6" s="1"/>
  <c r="H69" i="6"/>
  <c r="H71" i="6" s="1"/>
  <c r="J9" i="5"/>
  <c r="J11" i="5" s="1"/>
  <c r="J64" i="5" s="1"/>
  <c r="J60" i="5"/>
  <c r="J62" i="5" s="1"/>
  <c r="J65" i="5" s="1"/>
  <c r="I9" i="5"/>
  <c r="I11" i="5" s="1"/>
  <c r="I64" i="5" s="1"/>
  <c r="I60" i="5"/>
  <c r="I62" i="5" s="1"/>
  <c r="I65" i="5" s="1"/>
  <c r="H9" i="5"/>
  <c r="H11" i="5" s="1"/>
  <c r="H64" i="5" s="1"/>
  <c r="H60" i="5"/>
  <c r="H62" i="5" s="1"/>
  <c r="H65" i="5" s="1"/>
  <c r="J15" i="4"/>
  <c r="J19" i="4"/>
  <c r="J50" i="4"/>
  <c r="J86" i="4"/>
  <c r="J94" i="4"/>
  <c r="J96" i="4" s="1"/>
  <c r="J108" i="4"/>
  <c r="J116" i="4"/>
  <c r="J125" i="4"/>
  <c r="J127" i="4" s="1"/>
  <c r="J146" i="4"/>
  <c r="J152" i="4"/>
  <c r="J206" i="4"/>
  <c r="J208" i="4" s="1"/>
  <c r="J219" i="4"/>
  <c r="J224" i="4"/>
  <c r="J232" i="4"/>
  <c r="J234" i="4" s="1"/>
  <c r="J246" i="4"/>
  <c r="J248" i="4" s="1"/>
  <c r="I15" i="4"/>
  <c r="I19" i="4"/>
  <c r="I50" i="4"/>
  <c r="I86" i="4"/>
  <c r="I94" i="4"/>
  <c r="I96" i="4" s="1"/>
  <c r="I108" i="4"/>
  <c r="I116" i="4"/>
  <c r="I125" i="4"/>
  <c r="I127" i="4" s="1"/>
  <c r="I146" i="4"/>
  <c r="I152" i="4"/>
  <c r="I206" i="4"/>
  <c r="I208" i="4" s="1"/>
  <c r="I219" i="4"/>
  <c r="I224" i="4"/>
  <c r="I232" i="4"/>
  <c r="I234" i="4" s="1"/>
  <c r="I246" i="4"/>
  <c r="I248" i="4" s="1"/>
  <c r="H15" i="4"/>
  <c r="H19" i="4"/>
  <c r="H50" i="4"/>
  <c r="H86" i="4"/>
  <c r="H94" i="4"/>
  <c r="H96" i="4" s="1"/>
  <c r="H108" i="4"/>
  <c r="H116" i="4"/>
  <c r="H125" i="4"/>
  <c r="H127" i="4" s="1"/>
  <c r="H146" i="4"/>
  <c r="H152" i="4"/>
  <c r="H206" i="4"/>
  <c r="H208" i="4" s="1"/>
  <c r="H219" i="4"/>
  <c r="H224" i="4"/>
  <c r="H232" i="4"/>
  <c r="H234" i="4" s="1"/>
  <c r="H246" i="4"/>
  <c r="H248" i="4" s="1"/>
  <c r="J10" i="3"/>
  <c r="J12" i="3" s="1"/>
  <c r="J22" i="3"/>
  <c r="J28" i="3"/>
  <c r="J39" i="3"/>
  <c r="J41" i="3" s="1"/>
  <c r="J50" i="3"/>
  <c r="J54" i="3"/>
  <c r="J69" i="3"/>
  <c r="J71" i="3" s="1"/>
  <c r="J87" i="3"/>
  <c r="J91" i="3"/>
  <c r="J99" i="3"/>
  <c r="J101" i="3" s="1"/>
  <c r="J111" i="3"/>
  <c r="J113" i="3" s="1"/>
  <c r="J134" i="3"/>
  <c r="J136" i="3" s="1"/>
  <c r="J158" i="3"/>
  <c r="J162" i="3"/>
  <c r="J168" i="3"/>
  <c r="J170" i="3" s="1"/>
  <c r="I10" i="3"/>
  <c r="I12" i="3" s="1"/>
  <c r="I22" i="3"/>
  <c r="I28" i="3"/>
  <c r="I39" i="3"/>
  <c r="I41" i="3" s="1"/>
  <c r="I50" i="3"/>
  <c r="I54" i="3"/>
  <c r="I69" i="3"/>
  <c r="I71" i="3" s="1"/>
  <c r="I87" i="3"/>
  <c r="I91" i="3"/>
  <c r="I99" i="3"/>
  <c r="I101" i="3" s="1"/>
  <c r="I111" i="3"/>
  <c r="I113" i="3" s="1"/>
  <c r="I134" i="3"/>
  <c r="I136" i="3" s="1"/>
  <c r="I158" i="3"/>
  <c r="I162" i="3"/>
  <c r="I168" i="3"/>
  <c r="I170" i="3" s="1"/>
  <c r="H10" i="3"/>
  <c r="H12" i="3" s="1"/>
  <c r="H22" i="3"/>
  <c r="H28" i="3"/>
  <c r="H39" i="3"/>
  <c r="H41" i="3" s="1"/>
  <c r="H50" i="3"/>
  <c r="H54" i="3"/>
  <c r="H69" i="3"/>
  <c r="H71" i="3" s="1"/>
  <c r="H87" i="3"/>
  <c r="H91" i="3"/>
  <c r="H99" i="3"/>
  <c r="H101" i="3" s="1"/>
  <c r="H111" i="3"/>
  <c r="H113" i="3" s="1"/>
  <c r="H134" i="3"/>
  <c r="H136" i="3" s="1"/>
  <c r="H158" i="3"/>
  <c r="H162" i="3"/>
  <c r="H168" i="3"/>
  <c r="H170" i="3" s="1"/>
  <c r="J10" i="2"/>
  <c r="J12" i="2" s="1"/>
  <c r="J19" i="2"/>
  <c r="J21" i="2" s="1"/>
  <c r="J32" i="2"/>
  <c r="J34" i="2" s="1"/>
  <c r="J45" i="2"/>
  <c r="J47" i="2" s="1"/>
  <c r="I10" i="2"/>
  <c r="I12" i="2" s="1"/>
  <c r="I19" i="2"/>
  <c r="I21" i="2" s="1"/>
  <c r="I32" i="2"/>
  <c r="I34" i="2" s="1"/>
  <c r="I45" i="2"/>
  <c r="I47" i="2" s="1"/>
  <c r="H10" i="2"/>
  <c r="H12" i="2" s="1"/>
  <c r="H19" i="2"/>
  <c r="H21" i="2" s="1"/>
  <c r="H32" i="2"/>
  <c r="H34" i="2" s="1"/>
  <c r="H45" i="2"/>
  <c r="H47" i="2" s="1"/>
  <c r="J7" i="1"/>
  <c r="J9" i="1" s="1"/>
  <c r="J37" i="1" s="1"/>
  <c r="J33" i="1"/>
  <c r="J35" i="1" s="1"/>
  <c r="J38" i="1" s="1"/>
  <c r="I7" i="1"/>
  <c r="I9" i="1" s="1"/>
  <c r="I37" i="1" s="1"/>
  <c r="I33" i="1"/>
  <c r="I35" i="1" s="1"/>
  <c r="I38" i="1" s="1"/>
  <c r="H7" i="1"/>
  <c r="H9" i="1" s="1"/>
  <c r="H37" i="1" s="1"/>
  <c r="H33" i="1"/>
  <c r="H35" i="1" s="1"/>
  <c r="H38" i="1" s="1"/>
  <c r="I45" i="9" l="1"/>
  <c r="I48" i="9" s="1"/>
  <c r="H118" i="4"/>
  <c r="J226" i="4"/>
  <c r="I117" i="8"/>
  <c r="I226" i="4"/>
  <c r="H154" i="4"/>
  <c r="H21" i="4"/>
  <c r="H45" i="9"/>
  <c r="H48" i="9" s="1"/>
  <c r="J74" i="6"/>
  <c r="J30" i="3"/>
  <c r="H174" i="3"/>
  <c r="H93" i="3"/>
  <c r="I30" i="3"/>
  <c r="I88" i="4"/>
  <c r="I93" i="3"/>
  <c r="I154" i="4"/>
  <c r="H117" i="8"/>
  <c r="J117" i="8"/>
  <c r="J138" i="8" s="1"/>
  <c r="J56" i="3"/>
  <c r="J118" i="4"/>
  <c r="I105" i="7"/>
  <c r="I164" i="3"/>
  <c r="I56" i="3"/>
  <c r="I118" i="4"/>
  <c r="J164" i="3"/>
  <c r="H164" i="3"/>
  <c r="H56" i="3"/>
  <c r="J88" i="4"/>
  <c r="J45" i="9"/>
  <c r="J48" i="9" s="1"/>
  <c r="J105" i="7"/>
  <c r="I174" i="3"/>
  <c r="H226" i="4"/>
  <c r="J50" i="2"/>
  <c r="H30" i="3"/>
  <c r="J93" i="3"/>
  <c r="H88" i="4"/>
  <c r="J154" i="4"/>
  <c r="J21" i="4"/>
  <c r="H74" i="6"/>
  <c r="I50" i="2"/>
  <c r="I74" i="6"/>
  <c r="H105" i="7"/>
  <c r="I138" i="8"/>
  <c r="H250" i="4"/>
  <c r="H50" i="2"/>
  <c r="J174" i="3"/>
  <c r="H138" i="8"/>
  <c r="J172" i="3"/>
  <c r="I172" i="3"/>
  <c r="I73" i="6"/>
  <c r="I104" i="7"/>
  <c r="I49" i="2"/>
  <c r="H73" i="6"/>
  <c r="H104" i="7"/>
  <c r="H172" i="3"/>
  <c r="J250" i="4"/>
  <c r="I21" i="4"/>
  <c r="I250" i="4" s="1"/>
  <c r="H49" i="2"/>
  <c r="J49" i="2"/>
  <c r="J73" i="6"/>
  <c r="J104" i="7"/>
  <c r="H173" i="3" l="1"/>
  <c r="I173" i="3"/>
  <c r="H251" i="4"/>
  <c r="J251" i="4"/>
  <c r="J173" i="3"/>
  <c r="I251" i="4"/>
</calcChain>
</file>

<file path=xl/sharedStrings.xml><?xml version="1.0" encoding="utf-8"?>
<sst xmlns="http://schemas.openxmlformats.org/spreadsheetml/2006/main" count="1273" uniqueCount="528">
  <si>
    <t>Par</t>
  </si>
  <si>
    <t>Pol</t>
  </si>
  <si>
    <t>Zkratka položky</t>
  </si>
  <si>
    <t>ORG</t>
  </si>
  <si>
    <t>Název org.</t>
  </si>
  <si>
    <t>ÚZ</t>
  </si>
  <si>
    <t>Odbor kanceláře tajemníka</t>
  </si>
  <si>
    <t>Neinv.přijaté transfery od obcí</t>
  </si>
  <si>
    <t>Přijatá pojistná plnění</t>
  </si>
  <si>
    <t>KT - Jednotka sboru dobrovolných hasičů</t>
  </si>
  <si>
    <t>Nákup materiálu j.n.</t>
  </si>
  <si>
    <t>Nákup ostatních služeb</t>
  </si>
  <si>
    <t>Rezerva na krizová opatření</t>
  </si>
  <si>
    <t>KT - Řešení krizových situací</t>
  </si>
  <si>
    <t>Ostatní platy</t>
  </si>
  <si>
    <t>Ostatní osobní výdaje</t>
  </si>
  <si>
    <t>Drobný dlouhod. HM</t>
  </si>
  <si>
    <t>Studená voda</t>
  </si>
  <si>
    <t>Plyn</t>
  </si>
  <si>
    <t>Elektrická energie</t>
  </si>
  <si>
    <t>Pohonné hmoty a maziva</t>
  </si>
  <si>
    <t>Služby elektronických komunikací</t>
  </si>
  <si>
    <t>Služby peněžních ústavů</t>
  </si>
  <si>
    <t>Služby školení a vzdělávání</t>
  </si>
  <si>
    <t>Opravy a udržování</t>
  </si>
  <si>
    <t>Odbor stavební úřadu a životního prostředí</t>
  </si>
  <si>
    <t>Správní poplatky</t>
  </si>
  <si>
    <t>Ostatní neinv. přijaté transf. ze SR</t>
  </si>
  <si>
    <t>SÚ - Podíl k dotaci MPZ</t>
  </si>
  <si>
    <t>Sankční platby přijaté od jin.osob</t>
  </si>
  <si>
    <t>Odvody za odnětí půdy ZPF</t>
  </si>
  <si>
    <t>Příjmy za dobýv.nerost.a geolog.práce</t>
  </si>
  <si>
    <t>Příjmy z poskyt. služeb, výrobků, práv</t>
  </si>
  <si>
    <t>ŽP - Odměna za třídění odpadu</t>
  </si>
  <si>
    <t>ŽP - třídění odpadu</t>
  </si>
  <si>
    <t>ŽP - Zámecký park s alejemi - podíl a administrace</t>
  </si>
  <si>
    <t>ŽP - Údržba - sečení v remízcích a větrolamech vysázených v minulých letech</t>
  </si>
  <si>
    <t>ŽP - Aleje - podíl a administrace</t>
  </si>
  <si>
    <t>ŽP - Biokoridor RBK 223 - technický dozor a následná péče 1 rok</t>
  </si>
  <si>
    <t>Péče o krajinu</t>
  </si>
  <si>
    <t>ŽP - Ostatní činnnost místní správy</t>
  </si>
  <si>
    <t>Finanční odbor</t>
  </si>
  <si>
    <t>Ost.přijaté vratky transf. a podob.příjmy</t>
  </si>
  <si>
    <t>FO - TSMS - úvěr - nosič nářadí</t>
  </si>
  <si>
    <t>FO - UNP - TSMS - Veřejné osvětlení</t>
  </si>
  <si>
    <t>TSMS - UNP - mobilní WC - hřbitov</t>
  </si>
  <si>
    <t>Neinvestiční příspěvky zřízeným PO</t>
  </si>
  <si>
    <t>FO - TSMS</t>
  </si>
  <si>
    <t>FO - ÚNP - TSMS - ošetření stromů(stromy pod kontrolou)</t>
  </si>
  <si>
    <t>FO - ÚNP - TSMS - Pasportizace stromů</t>
  </si>
  <si>
    <t>FO - TSMS - ÚNP - nádoby na bioodpad</t>
  </si>
  <si>
    <t>TSMS - kanalizace</t>
  </si>
  <si>
    <t>TSMS - ÚNP - náhradní výsadba</t>
  </si>
  <si>
    <t>Investiční transfery zřízeným PO</t>
  </si>
  <si>
    <t>FO - ÚIP - TSMS - koupaliště</t>
  </si>
  <si>
    <t>FO - TSMS - ÚIP - sekačka</t>
  </si>
  <si>
    <t>Průtoková dotace - zámek</t>
  </si>
  <si>
    <t>Neinv.přijaté transfery od krajů</t>
  </si>
  <si>
    <t>ZSA  - To nejlepší z Moravy</t>
  </si>
  <si>
    <t>FO - ZS-A - ÚNP - provoz</t>
  </si>
  <si>
    <t>ZS-A - ÚNP - spoluúčast k dotaci</t>
  </si>
  <si>
    <t>FO - Zámek</t>
  </si>
  <si>
    <t>Concentus Moraviae</t>
  </si>
  <si>
    <t>Dny Slavkova</t>
  </si>
  <si>
    <t>Neinvestiční transfery zřízeným PO</t>
  </si>
  <si>
    <t>FO - zámek úvěr WC</t>
  </si>
  <si>
    <t>FO - Průtoková dotace MŠ</t>
  </si>
  <si>
    <t>Průtoková dotace - ZŠ Tyršova</t>
  </si>
  <si>
    <t>Průtoková dotace - ZŠ Komenského</t>
  </si>
  <si>
    <t>FO - DDM - průtoková dotace</t>
  </si>
  <si>
    <t>FO - ZŠ Tyršova - ÚNP - provoz</t>
  </si>
  <si>
    <t>FO - ZŠ Komenského - ÚIP - varná pánev</t>
  </si>
  <si>
    <t>FO - ZŠ Komenského - ÚNP - provoz</t>
  </si>
  <si>
    <t>FO - MŠ Zvídálek</t>
  </si>
  <si>
    <t>FO - ZŠ Tyršova</t>
  </si>
  <si>
    <t>FO - ZŠ Komenského</t>
  </si>
  <si>
    <t>FO - ZUŠ</t>
  </si>
  <si>
    <t>IR - ZUŠ- nutné opravy</t>
  </si>
  <si>
    <t>FO - DDM</t>
  </si>
  <si>
    <t>Vratky transferů poskyt.z veřej.rozpočtů</t>
  </si>
  <si>
    <t>Neinv.přij. trf. ze SR - souhrn.dot.vzt.</t>
  </si>
  <si>
    <t>Bank.účty-změna stavu krátk.prostř.</t>
  </si>
  <si>
    <t>Uhraz.splátky dlouhodob. půjč.prostř.</t>
  </si>
  <si>
    <t>HČ - SC Bonaparte</t>
  </si>
  <si>
    <t>FO - Úvěr - závazek Bonaparte</t>
  </si>
  <si>
    <t>Úvěr VaK - budova</t>
  </si>
  <si>
    <t>FO - Úvěr - MŠ</t>
  </si>
  <si>
    <t>Daň z příjmů FO placená plátci</t>
  </si>
  <si>
    <t>Daň z příjmů FO placená poplatníky</t>
  </si>
  <si>
    <t>Daň z příjmů FO vybíraná srážkou</t>
  </si>
  <si>
    <t>Daň z příjmů práv.osob</t>
  </si>
  <si>
    <t>Daň z příjmů práv.osob-obce</t>
  </si>
  <si>
    <t>DPH</t>
  </si>
  <si>
    <t>Poplatek ze psů</t>
  </si>
  <si>
    <t>Odpadové hospodaření a komunální odpady</t>
  </si>
  <si>
    <t>VHP</t>
  </si>
  <si>
    <t>Daň z hazardních her bez daně z techn.her</t>
  </si>
  <si>
    <t>Zrušený odvod z VHP</t>
  </si>
  <si>
    <t>Dílčí daň z technických her</t>
  </si>
  <si>
    <t>Daň z nemovitých věcí</t>
  </si>
  <si>
    <t>Kursové rozdíly v příjmech</t>
  </si>
  <si>
    <t>Příjmy z úroků</t>
  </si>
  <si>
    <t>Neinvestiční transfery krajům</t>
  </si>
  <si>
    <t>Nájemné</t>
  </si>
  <si>
    <t>Neinv.transf.veřej.rozpočt.územní úrovně</t>
  </si>
  <si>
    <t>IR - Svazková škola</t>
  </si>
  <si>
    <t>Ostatní nákupy j.n.</t>
  </si>
  <si>
    <t>FO - OPS Mohyla Míru</t>
  </si>
  <si>
    <t>FO - Sdružení Slavkovské bojiště</t>
  </si>
  <si>
    <t>Úroky vlastní</t>
  </si>
  <si>
    <t>FO - Sdružení měst a obcí JM</t>
  </si>
  <si>
    <t>FO - Galaxie Kometa</t>
  </si>
  <si>
    <t>FO - DSO Brněnsko</t>
  </si>
  <si>
    <t>FO - Politaví</t>
  </si>
  <si>
    <t>Platby daní a poplatků SR</t>
  </si>
  <si>
    <t>Platby daní a popl.krajům, obcím a SF</t>
  </si>
  <si>
    <t>Ost.inv.dot.veř.rozpočtům územní úrovně</t>
  </si>
  <si>
    <t>Odbor správy majetku, investic a rozvoje</t>
  </si>
  <si>
    <t>Popl. za už.veř.prostranství</t>
  </si>
  <si>
    <t>Ostatní příjmy z pronájmu majetku</t>
  </si>
  <si>
    <t>Hrobová místa</t>
  </si>
  <si>
    <t>Příjmy z pronájmu pozemků</t>
  </si>
  <si>
    <t>Pozemky</t>
  </si>
  <si>
    <t>Příjmy z pronáj.ost. nemov.věcí a částí</t>
  </si>
  <si>
    <t>Plochy</t>
  </si>
  <si>
    <t>Ostatní příjmy z vlastní činnosti</t>
  </si>
  <si>
    <t>Ostatní nedaňové příjmy j.n.</t>
  </si>
  <si>
    <t>Příjem z prodeje pozemků</t>
  </si>
  <si>
    <t>IR - Oprava pozemních komunikací</t>
  </si>
  <si>
    <t>IR - Projektová dokumentace - regenerace Sídliště Nádražní</t>
  </si>
  <si>
    <t>IR - Dopravní značení</t>
  </si>
  <si>
    <t>IR - rekonstrukce RD</t>
  </si>
  <si>
    <t>IR - Nová Napoleonská expozice</t>
  </si>
  <si>
    <t>IR - Nutné opravy budov a staveb</t>
  </si>
  <si>
    <t>IR - Koláčkovo náměstí 664</t>
  </si>
  <si>
    <t>IR - Hřbitovní zeď</t>
  </si>
  <si>
    <t>IR - IROP - PD veřejná zeleň ORP</t>
  </si>
  <si>
    <t>IR - Ostatní činnost místní správy</t>
  </si>
  <si>
    <t>IR - Nemovitosti - znalecké posudky, geometrické plány, poplatky, daň</t>
  </si>
  <si>
    <t>IR - Vypracvání žádostí o dotaci včetně zajištění dokladů</t>
  </si>
  <si>
    <t>IR - Projektová dokumentace (ostatní nespecifikované)</t>
  </si>
  <si>
    <t>SÚ - Aktualizace programu regenerace MPZ</t>
  </si>
  <si>
    <t>IR - Služby městského architekta</t>
  </si>
  <si>
    <t>IR - energetický management</t>
  </si>
  <si>
    <t>IR - zámecké skleníky</t>
  </si>
  <si>
    <t>Stavby</t>
  </si>
  <si>
    <t>IR - III/0501, Slavkov průtah</t>
  </si>
  <si>
    <t>IR - Projektová dokumentace - ulice Polní</t>
  </si>
  <si>
    <t>IR - Projektová dokumentace - ulice Havlíčkova</t>
  </si>
  <si>
    <t>IR - Rekonstrukce pozemních komunikací - ulice ČSA</t>
  </si>
  <si>
    <t>IR - Plánovací smlouva - Mgr. Havránek</t>
  </si>
  <si>
    <t>IR - Projektová dokumentace - ulice Jiráskova</t>
  </si>
  <si>
    <t>IR - Plánovací smlouva Na Vyhlídce</t>
  </si>
  <si>
    <t>IR - Koláčkovo nám.</t>
  </si>
  <si>
    <t>IR - Projektová dokumentace - poldr za kotelnou</t>
  </si>
  <si>
    <t>IR - Přístavba ZŠ Tyršova</t>
  </si>
  <si>
    <t>IR - ZŠ Komenského - rekonstrukce</t>
  </si>
  <si>
    <t>IR - Rekonstrukce zídky ZŠ Komenského</t>
  </si>
  <si>
    <t>Stroje, přístroje a zařízení</t>
  </si>
  <si>
    <t>IR - Projektová dokumentace - parkování + hřiště na atletickém stadionu</t>
  </si>
  <si>
    <t>IR - Dětské hřiště</t>
  </si>
  <si>
    <t>IR - BTH - Husova 63</t>
  </si>
  <si>
    <t>Centrum Bonaparte</t>
  </si>
  <si>
    <t>SC Bonaparte</t>
  </si>
  <si>
    <t>IR - Projektová dokumentace - myslivecký areál</t>
  </si>
  <si>
    <t>IR - VO</t>
  </si>
  <si>
    <t>Ost. nákup dlouhodob. nehmot. majetku</t>
  </si>
  <si>
    <t>IR - Změna ÚP Slavkov u Brna</t>
  </si>
  <si>
    <t>IR - Výkupy pozemků</t>
  </si>
  <si>
    <t>Bytové prostory</t>
  </si>
  <si>
    <t>Zpracování dat a služby ICT</t>
  </si>
  <si>
    <t>SM - Rekonstrukce bytových jader</t>
  </si>
  <si>
    <t>SM - výměna oken Fugnerova, Palackého 123</t>
  </si>
  <si>
    <t>Rekonstrukce - Úzká 643</t>
  </si>
  <si>
    <t>Pořízení elektrokotlů DPS, Nádražní</t>
  </si>
  <si>
    <t>Nebytové prostory</t>
  </si>
  <si>
    <t>SC Bonaparte - PBŘ</t>
  </si>
  <si>
    <t>MUDr. František Fajmon</t>
  </si>
  <si>
    <t>MUDr. Molčíková</t>
  </si>
  <si>
    <t>MUDr. DAgmar Šilerová</t>
  </si>
  <si>
    <t>FLOMEDICA PLUS, s.r.o.</t>
  </si>
  <si>
    <t>MUDr. Jana Baránková</t>
  </si>
  <si>
    <t>ZZS JMK</t>
  </si>
  <si>
    <t>MUDr. Eva Fuchsová, gynekologie, s.r.o.</t>
  </si>
  <si>
    <t>MUDr. Petr Vaďura</t>
  </si>
  <si>
    <t>MUDr. Svatava Vaďurová</t>
  </si>
  <si>
    <t>ČPZP</t>
  </si>
  <si>
    <t>MUDr. Eva Dočekalová</t>
  </si>
  <si>
    <t>Ortopedická ambulance, Slavkov u Brna s.r.o.</t>
  </si>
  <si>
    <t>MUDr. Ingrid Maňasová</t>
  </si>
  <si>
    <t>Lékárna Slavkov,spol. s r.o.</t>
  </si>
  <si>
    <t>MUDr. Ondřich</t>
  </si>
  <si>
    <t>MediJaPo s. r. o.</t>
  </si>
  <si>
    <t>Hana Mazlová</t>
  </si>
  <si>
    <t>Pavel Krčmář</t>
  </si>
  <si>
    <t>Nemocnice s poliklinikou</t>
  </si>
  <si>
    <t>MUDr. Soňa Vybíralová s.r.o.</t>
  </si>
  <si>
    <t>EYES Optik</t>
  </si>
  <si>
    <t>SANIT-K</t>
  </si>
  <si>
    <t>MUDr. Vlasta Kučerová</t>
  </si>
  <si>
    <t>Mgr. Hana Charvátová</t>
  </si>
  <si>
    <t>Petra Krbková</t>
  </si>
  <si>
    <t>MDDr. Kašparová Eva</t>
  </si>
  <si>
    <t>UROLOGA s.r.o.</t>
  </si>
  <si>
    <t>MUDr. Jana Palová</t>
  </si>
  <si>
    <t>Kamil Zborovský</t>
  </si>
  <si>
    <t>MUDr. Zdislav Stojaspal s.r.o.</t>
  </si>
  <si>
    <t>Tommi Praktik, s.r.o.</t>
  </si>
  <si>
    <t>MUDr. Eva Hlaváčková s.r.o.</t>
  </si>
  <si>
    <t>EYES OPTIK s. r. o.</t>
  </si>
  <si>
    <t>MDDr. Vladimíra Loudová</t>
  </si>
  <si>
    <t>Bc. Hana Libenská</t>
  </si>
  <si>
    <t>NAIPPO s. r. o.</t>
  </si>
  <si>
    <t>Juřečková Lenka</t>
  </si>
  <si>
    <t>MUDr. Špatná s. r. o.</t>
  </si>
  <si>
    <t>Alergologie Slavkov s. r.o.</t>
  </si>
  <si>
    <t>Úřad práce</t>
  </si>
  <si>
    <t>MUDr. Jana NeuwirthováMUDr. Jana Neuwirthová</t>
  </si>
  <si>
    <t>Ing. Jitka Kučerová</t>
  </si>
  <si>
    <t>Chir4all s.r.o.Chir4all s.r.o.</t>
  </si>
  <si>
    <t>LOGOPEDIE POHODA s.r.o.</t>
  </si>
  <si>
    <t>Milan Spisar</t>
  </si>
  <si>
    <t>Bc. Markéta Bednářová</t>
  </si>
  <si>
    <t>DENTAM s.r.o.</t>
  </si>
  <si>
    <t>Budova Poliklinika</t>
  </si>
  <si>
    <t>SM - Elektromagnetické pohony křídlových dveří</t>
  </si>
  <si>
    <t>Prádlo, oděv a obuv</t>
  </si>
  <si>
    <t>Knihy, učeb.pom. a tisk</t>
  </si>
  <si>
    <t>Odbor sociálních věcí</t>
  </si>
  <si>
    <t>SV - Klub důchodců</t>
  </si>
  <si>
    <t>SV - Služby ostaní - Senior Taxi</t>
  </si>
  <si>
    <t>Výdaje na náhrady za nezpůsobenou újmu</t>
  </si>
  <si>
    <t>Platy zaměstnanců v prac.poměru</t>
  </si>
  <si>
    <t>Pov.soc.pojistné,přísp.na st.polit.zam.</t>
  </si>
  <si>
    <t>Pov.zdravot.pojistné</t>
  </si>
  <si>
    <t>Povinné pojistné odpov.za prac.úraz, nemoc</t>
  </si>
  <si>
    <t>SV - Rodinná poradna</t>
  </si>
  <si>
    <t>Cestovné</t>
  </si>
  <si>
    <t>Náhrady mezd v době nemoci</t>
  </si>
  <si>
    <t>SV - Komunitní plán města</t>
  </si>
  <si>
    <t>Pohoštění</t>
  </si>
  <si>
    <t>Věcné dary</t>
  </si>
  <si>
    <t>Neinv. transfery církvím a nábož.spol.</t>
  </si>
  <si>
    <t>SV - Oblastní charita</t>
  </si>
  <si>
    <t>Ost.neinv. transf. nezisk. a podob.osob.</t>
  </si>
  <si>
    <t>SV - jiný poskytovatel</t>
  </si>
  <si>
    <t>SV - Humanitární účely</t>
  </si>
  <si>
    <t>Měú - DDHM - ICT</t>
  </si>
  <si>
    <t>Měú - DDHM - ostatní</t>
  </si>
  <si>
    <t>měú - opravy - auta</t>
  </si>
  <si>
    <t>Odbor správních činností</t>
  </si>
  <si>
    <t>VV - Cestovní doklady</t>
  </si>
  <si>
    <t>VV - Občanské průkazy</t>
  </si>
  <si>
    <t>VV - Matrika</t>
  </si>
  <si>
    <t>Neinv.přij. tran. z všeob.pokl.správy SR</t>
  </si>
  <si>
    <t>VV - Sbor pro občanské záležitosti</t>
  </si>
  <si>
    <t>VV - Obřadní síň</t>
  </si>
  <si>
    <t>Příjmy za ZOZ - řidičáky</t>
  </si>
  <si>
    <t>DSH - správní řízení - radar</t>
  </si>
  <si>
    <t>DSH - správní řízení - radar - Velešovice</t>
  </si>
  <si>
    <t>DSH - PČR - radar</t>
  </si>
  <si>
    <t>MP - úsekové měření</t>
  </si>
  <si>
    <t>MP - úsekové měření - Velešovice</t>
  </si>
  <si>
    <t>Odbor vnějších vztahů</t>
  </si>
  <si>
    <t>Přijaté peněž.neinv. dary</t>
  </si>
  <si>
    <t>Vzpomínkové akce</t>
  </si>
  <si>
    <t>Činnost mládeže</t>
  </si>
  <si>
    <t>Zájmová činnost, volný čas</t>
  </si>
  <si>
    <t>Individuální dotace</t>
  </si>
  <si>
    <t>Různé - Propagace</t>
  </si>
  <si>
    <t>Ostatní neinv. výdaje j.n.</t>
  </si>
  <si>
    <t>Zahraniční vztahy</t>
  </si>
  <si>
    <t>Nespecifikované rezervy</t>
  </si>
  <si>
    <t>MAP3</t>
  </si>
  <si>
    <t>MAP - vlastní zdroje</t>
  </si>
  <si>
    <t>MAP3 - nepřímé náklady</t>
  </si>
  <si>
    <t>Různé - Městský ples</t>
  </si>
  <si>
    <t>Kulturní akce města</t>
  </si>
  <si>
    <t>OVV - Komunikace s občany - mobilní rozhlas, aj.</t>
  </si>
  <si>
    <t xml:space="preserve">Městský úřad </t>
  </si>
  <si>
    <t>Obec Bošovice</t>
  </si>
  <si>
    <t>Obec Heršpice</t>
  </si>
  <si>
    <t>Obec Hodějice</t>
  </si>
  <si>
    <t>Obec Holubice</t>
  </si>
  <si>
    <t>Obec Hostěrádky-Rešov</t>
  </si>
  <si>
    <t>Obec Hrušky</t>
  </si>
  <si>
    <t>Obec Kobeřice</t>
  </si>
  <si>
    <t>Obec Křenovice</t>
  </si>
  <si>
    <t>Obec Lovčičky</t>
  </si>
  <si>
    <t>Obec Milešovice</t>
  </si>
  <si>
    <t>Obec Němčany</t>
  </si>
  <si>
    <t>Obec Nížkovice</t>
  </si>
  <si>
    <t>Obec Otnice</t>
  </si>
  <si>
    <t>Obec Šaratice</t>
  </si>
  <si>
    <t>Obec Vážany nad Litavou</t>
  </si>
  <si>
    <t>Obec Velešovice</t>
  </si>
  <si>
    <t>Obec Zbýšov</t>
  </si>
  <si>
    <t>Správa majetku</t>
  </si>
  <si>
    <t>RADAR</t>
  </si>
  <si>
    <t>V109 - Rozvoj komunikace</t>
  </si>
  <si>
    <t>V109 - Rozvoj nástrojů - nepřímé náklady</t>
  </si>
  <si>
    <t>Měú - materiál - kancelářský</t>
  </si>
  <si>
    <t>Měú - materiál - ICT</t>
  </si>
  <si>
    <t>Měú - materiál - čistící a hygienické potřeby</t>
  </si>
  <si>
    <t>Měú - materiál - auta</t>
  </si>
  <si>
    <t>Měú - materiál - ostatní</t>
  </si>
  <si>
    <t>Poštovní služby</t>
  </si>
  <si>
    <t>Měú - služby peněžních ústavů - pojištění auta</t>
  </si>
  <si>
    <t>Poradenské a právní služby</t>
  </si>
  <si>
    <t>Měú - služby -  školení</t>
  </si>
  <si>
    <t>Měú - služby -  školení SW</t>
  </si>
  <si>
    <t>Kybernetická bezpečnost</t>
  </si>
  <si>
    <t>Elektronické a moderní služby</t>
  </si>
  <si>
    <t>Měú - služby - stravování</t>
  </si>
  <si>
    <t>Měú - služby - BTH</t>
  </si>
  <si>
    <t>Měú - služby - ICT</t>
  </si>
  <si>
    <t>Měú - služby - ostatní</t>
  </si>
  <si>
    <t>Měú - služby - auta</t>
  </si>
  <si>
    <t>Měú - opravy - majetek</t>
  </si>
  <si>
    <t>Měú - opavy - ICT</t>
  </si>
  <si>
    <t>Poskytnuté náhrady</t>
  </si>
  <si>
    <t>Ost. neinv. transfery FO</t>
  </si>
  <si>
    <t>Programové vybavení</t>
  </si>
  <si>
    <t>Odměny členů zastupitelstev obcí a krajů</t>
  </si>
  <si>
    <t>Městská policie</t>
  </si>
  <si>
    <t>Výdaje celkem - Odbor kanceláře tajemníka</t>
  </si>
  <si>
    <t>Příjmy celkem - Odbor kanceláře tajemníka</t>
  </si>
  <si>
    <t>Výdaje celkem - Odbor Kanceláře tajemníka</t>
  </si>
  <si>
    <t>Běžné výdaje celkem - Odbor Kanceláře tajemníka</t>
  </si>
  <si>
    <t>Příjmy celkem - Odbor Kanceláře tajemníka</t>
  </si>
  <si>
    <t>Běžné příjmy celkem - Odbor Kanceláře tajemníka</t>
  </si>
  <si>
    <t>Výdaje celkem - Odbor stavební úřadu a životního prostředí</t>
  </si>
  <si>
    <t>Příjmy celkem - Odbor stavební úřadu a životního prostředí</t>
  </si>
  <si>
    <t>Výdaje celkem - Oddělení životního prostření</t>
  </si>
  <si>
    <t>Běžné výdaje celkem - Oddělení životního prostření</t>
  </si>
  <si>
    <t>Příjmy celkem - Oddělení životního prostření</t>
  </si>
  <si>
    <t>Běžné příjmy celkem - Oddělení životního prostření</t>
  </si>
  <si>
    <t>Výdaje celkem - Oddělení stavební</t>
  </si>
  <si>
    <t>Běžné výdaje celkem - Oddělení stavební</t>
  </si>
  <si>
    <t>Příjmy celkem - Oddělení stavební</t>
  </si>
  <si>
    <t>Běžné příjmy celkem - Oddělení stavební</t>
  </si>
  <si>
    <t xml:space="preserve"> Oddělení životního prostření</t>
  </si>
  <si>
    <t xml:space="preserve"> Oddělení stavební</t>
  </si>
  <si>
    <t>Financování celkem - Finanční odbor</t>
  </si>
  <si>
    <t>Výdaje celkem - Finanční odbor</t>
  </si>
  <si>
    <t>Příjmy celkem - Finanční odbor</t>
  </si>
  <si>
    <t>Financování celkem - Ostatní</t>
  </si>
  <si>
    <t>Financování výdaje celkem - Ostatní</t>
  </si>
  <si>
    <t>Výdaje celkem - Ostatní</t>
  </si>
  <si>
    <t>Kapitálové výdaje celkem - Ostatní</t>
  </si>
  <si>
    <t>Běžné výdaje celkem - Ostatní</t>
  </si>
  <si>
    <t>Příjmy celkem - Ostatní</t>
  </si>
  <si>
    <t>Běžné příjmy celkem - Ostatní</t>
  </si>
  <si>
    <t>Financování celkem - Splátky bankovních půjček</t>
  </si>
  <si>
    <t>Financování výdaje celkem - Splátky bankovních půjček</t>
  </si>
  <si>
    <t>Příjmy celkem - Transfery</t>
  </si>
  <si>
    <t>Běžné příjmy celkem - Transfery</t>
  </si>
  <si>
    <t>Výdaje celkem - Příspěvky - školy</t>
  </si>
  <si>
    <t>Kapitálové výdaje celkem - Příspěvky - školy</t>
  </si>
  <si>
    <t>Běžné výdaje celkem - Příspěvky - školy</t>
  </si>
  <si>
    <t>Příjmy celkem - Příspěvky - školy</t>
  </si>
  <si>
    <t>Běžné příjmy celkem - Příspěvky - školy</t>
  </si>
  <si>
    <t>Výdaje celkem - Příspěvky ZS-A</t>
  </si>
  <si>
    <t>Kapitálové výdaje celkem - Příspěvky ZS-A</t>
  </si>
  <si>
    <t>Běžné výdaje celkem - Příspěvky ZS-A</t>
  </si>
  <si>
    <t>Příjmy celkem - Příspěvky ZS-A</t>
  </si>
  <si>
    <t>Běžné příjmy celkem - Příspěvky ZS-A</t>
  </si>
  <si>
    <t>Výdaje celkem - Příspěvky TSMS</t>
  </si>
  <si>
    <t>Kapitálové výdaje celkem - Příspěvky TSMS</t>
  </si>
  <si>
    <t>Běžné výdaje celkem - Příspěvky TSMS</t>
  </si>
  <si>
    <t>Příjmy celkem - Příspěvky TSMS</t>
  </si>
  <si>
    <t>Běžné příjmy celkem - Příspěvky TSMS</t>
  </si>
  <si>
    <t xml:space="preserve"> Ostatní</t>
  </si>
  <si>
    <t xml:space="preserve"> Splátky bankovních půjček</t>
  </si>
  <si>
    <t xml:space="preserve"> Transfery</t>
  </si>
  <si>
    <t xml:space="preserve"> Příspěvky - školy</t>
  </si>
  <si>
    <t xml:space="preserve"> Příspěvky ZS-A</t>
  </si>
  <si>
    <t xml:space="preserve"> Příspěvky TSMS</t>
  </si>
  <si>
    <t>Výdaje celkem - Odbor správy majetku, investic a rozvoje</t>
  </si>
  <si>
    <t>Příjmy celkem - Odbor správy majetku, investic a rozvoje</t>
  </si>
  <si>
    <t>Výdaje celkem - Oddělení správa majetku</t>
  </si>
  <si>
    <t>Běžné výdaje celkem - Oddělení správa majetku</t>
  </si>
  <si>
    <t>Příjmy celkem - Oddělení správa majetku</t>
  </si>
  <si>
    <t>Běžné příjmy celkem - Oddělení správa majetku</t>
  </si>
  <si>
    <t>Výdaje celkem - Oddělení polyklinika</t>
  </si>
  <si>
    <t>Kapitálové výdaje celkem - Oddělení polyklinika</t>
  </si>
  <si>
    <t>Běžné výdaje celkem - Oddělení polyklinika</t>
  </si>
  <si>
    <t>Příjmy celkem - Oddělení polyklinika</t>
  </si>
  <si>
    <t>Běžné příjmy celkem - Oddělení polyklinika</t>
  </si>
  <si>
    <t>Výdaje celkem - Oddělení nebyty</t>
  </si>
  <si>
    <t>Kapitálové výdaje celkem - Oddělení nebyty</t>
  </si>
  <si>
    <t>Běžné výdaje celkem - Oddělení nebyty</t>
  </si>
  <si>
    <t>Příjmy celkem - Oddělení nebyty</t>
  </si>
  <si>
    <t>Běžné příjmy celkem - Oddělení nebyty</t>
  </si>
  <si>
    <t>Výdaje celkem - Oddělení byty</t>
  </si>
  <si>
    <t>Kapitálové výdaje celkem - Oddělení byty</t>
  </si>
  <si>
    <t>Běžné výdaje celkem - Oddělení byty</t>
  </si>
  <si>
    <t>Příjmy celkem - Oddělení byty</t>
  </si>
  <si>
    <t>Běžné příjmy celkem - Oddělení byty</t>
  </si>
  <si>
    <t>Výdaje celkem - Oddělení Investic a rozvoje</t>
  </si>
  <si>
    <t>Kapitálové výdaje celkem - Oddělení Investic a rozvoje</t>
  </si>
  <si>
    <t>Běžné výdaje celkem - Oddělení Investic a rozvoje</t>
  </si>
  <si>
    <t>Příjmy celkem - Oddělení Investic a rozvoje</t>
  </si>
  <si>
    <t>Kapitálové příjmy celkem - Oddělení Investic a rozvoje</t>
  </si>
  <si>
    <t>Běžné příjmy celkem - Oddělení Investic a rozvoje</t>
  </si>
  <si>
    <t xml:space="preserve"> Oddělení správa majetku</t>
  </si>
  <si>
    <t xml:space="preserve"> Oddělení polyklinika</t>
  </si>
  <si>
    <t xml:space="preserve"> Oddělení nebyty</t>
  </si>
  <si>
    <t xml:space="preserve"> Oddělení byty</t>
  </si>
  <si>
    <t xml:space="preserve"> Oddělení Investic a rozvoje</t>
  </si>
  <si>
    <t>Výdaje celkem - Odbor sociálních věcí</t>
  </si>
  <si>
    <t>Příjmy celkem - Odbor sociálních věcí</t>
  </si>
  <si>
    <t>Běžné výdaje celkem - Odbor sociálních věcí</t>
  </si>
  <si>
    <t>Běžné příjmy celkem - Odbor sociálních věcí</t>
  </si>
  <si>
    <t>Výdaje celkem - Odbor správních činností</t>
  </si>
  <si>
    <t>Příjmy celkem - Odbor správních činností</t>
  </si>
  <si>
    <t>Příjmy celkem - Oddělení úsekového měření rychlosti</t>
  </si>
  <si>
    <t>Běžné příjmy celkem - Oddělení úsekového měření rychlosti</t>
  </si>
  <si>
    <t>Výdaje celkem - Oddělení DSH</t>
  </si>
  <si>
    <t>Běžné výdaje celkem - Oddělení DSH</t>
  </si>
  <si>
    <t>Příjmy celkem - Oddělení DSH</t>
  </si>
  <si>
    <t>Běžné příjmy celkem - Oddělení DSH</t>
  </si>
  <si>
    <t>Příjmy celkem - Oddělení ŽÚ</t>
  </si>
  <si>
    <t>Běžné příjmy celkem - Oddělení ŽÚ</t>
  </si>
  <si>
    <t>Výdaje celkem - Oddělení vnitřní věci</t>
  </si>
  <si>
    <t>Běžné výdaje celkem - Oddělení vnitřní věci</t>
  </si>
  <si>
    <t>Příjmy celkem - Oddělení vnitřní věci</t>
  </si>
  <si>
    <t>Běžné příjmy celkem - Oddělení vnitřní věci</t>
  </si>
  <si>
    <t xml:space="preserve"> Oddělení úsekového měření rychlosti</t>
  </si>
  <si>
    <t xml:space="preserve"> Oddělení DSH</t>
  </si>
  <si>
    <t xml:space="preserve"> Oddělení ŽÚ</t>
  </si>
  <si>
    <t xml:space="preserve"> Oddělení vnitřní věci</t>
  </si>
  <si>
    <t>Výdaje celkem - Odbor vnějších vztahů</t>
  </si>
  <si>
    <t>Příjmy celkem - Odbor vnějších vztahů</t>
  </si>
  <si>
    <t>Výdaje celkem - Kultura</t>
  </si>
  <si>
    <t>Běžné výdaje celkem - Kultura</t>
  </si>
  <si>
    <t>Příjmy celkem - Kultura</t>
  </si>
  <si>
    <t>Běžné příjmy celkem - Kultura</t>
  </si>
  <si>
    <t>Výdaje celkem - MAP</t>
  </si>
  <si>
    <t>Běžné výdaje celkem - MAP</t>
  </si>
  <si>
    <t>Příjmy celkem - MAP</t>
  </si>
  <si>
    <t>Běžné příjmy celkem - MAP</t>
  </si>
  <si>
    <t>Výdaje celkem - Vnější vztahy</t>
  </si>
  <si>
    <t>Běžné výdaje celkem - Vnější vztahy</t>
  </si>
  <si>
    <t>Příjmy celkem - Vnější vztahy</t>
  </si>
  <si>
    <t>Běžné příjmy celkem - Vnější vztahy</t>
  </si>
  <si>
    <t xml:space="preserve"> Kultura</t>
  </si>
  <si>
    <t xml:space="preserve"> MAP</t>
  </si>
  <si>
    <t xml:space="preserve"> Vnější vztahy</t>
  </si>
  <si>
    <t xml:space="preserve">Výdaje celkem - Městský úřad </t>
  </si>
  <si>
    <t xml:space="preserve">Příjmy celkem - Městský úřad </t>
  </si>
  <si>
    <t>Výdaje celkem - Zastupitelé</t>
  </si>
  <si>
    <t>Běžné výdaje celkem - Zastupitelé</t>
  </si>
  <si>
    <t>Výdaje celkem - MěÚ</t>
  </si>
  <si>
    <t>Kapitálové výdaje celkem - MěÚ</t>
  </si>
  <si>
    <t>Běžné výdaje celkem - MěÚ</t>
  </si>
  <si>
    <t>Příjmy celkem - MěÚ</t>
  </si>
  <si>
    <t>Běžné příjmy celkem - MěÚ</t>
  </si>
  <si>
    <t xml:space="preserve"> Zastupitelé</t>
  </si>
  <si>
    <t xml:space="preserve"> MěÚ</t>
  </si>
  <si>
    <t>Výdaje celkem - Městská policie</t>
  </si>
  <si>
    <t>Příjmy celkem - Městská policie</t>
  </si>
  <si>
    <t>Kapitálové výdaje celkem - Městská policie</t>
  </si>
  <si>
    <t>Běžné výdaje celkem - Městská policie</t>
  </si>
  <si>
    <t>Běžné příjmy celkem - Městská policie</t>
  </si>
  <si>
    <t>Třída POL</t>
  </si>
  <si>
    <t>Název třídy</t>
  </si>
  <si>
    <t>ORJ 10</t>
  </si>
  <si>
    <t>ORJ 20</t>
  </si>
  <si>
    <t>ORJ 30</t>
  </si>
  <si>
    <t>ORJ 40</t>
  </si>
  <si>
    <t>ORJ 50</t>
  </si>
  <si>
    <t>ORJ 60</t>
  </si>
  <si>
    <t>ORJ 70</t>
  </si>
  <si>
    <t>ORJ 80</t>
  </si>
  <si>
    <t>ORJ 90</t>
  </si>
  <si>
    <t>Daňové příjmy</t>
  </si>
  <si>
    <t>Nedaňové příjmy</t>
  </si>
  <si>
    <t>Kapitálové příjmy</t>
  </si>
  <si>
    <t>Přijaté transfery</t>
  </si>
  <si>
    <t xml:space="preserve">P </t>
  </si>
  <si>
    <t>Běžné výdaje</t>
  </si>
  <si>
    <t>Kapitálové výdaje</t>
  </si>
  <si>
    <t xml:space="preserve">V </t>
  </si>
  <si>
    <t>Financování</t>
  </si>
  <si>
    <t xml:space="preserve">F </t>
  </si>
  <si>
    <t>Celkem Příjmy</t>
  </si>
  <si>
    <t>Celkem Výdaje</t>
  </si>
  <si>
    <t>Celkem Financování</t>
  </si>
  <si>
    <t>Celkem Saldo (P-V)</t>
  </si>
  <si>
    <t>Celkem Saldo</t>
  </si>
  <si>
    <t>Oddělení</t>
  </si>
  <si>
    <t>Rozpočet schválený 2023</t>
  </si>
  <si>
    <t>Očekávaná skutečnost 2023</t>
  </si>
  <si>
    <t>Sociální pohřeb</t>
  </si>
  <si>
    <t>IR - Mateřská škola</t>
  </si>
  <si>
    <t>IR - PD ZŠ Komenského - gastro</t>
  </si>
  <si>
    <t>IR - PD rozšíření hřbitova</t>
  </si>
  <si>
    <t>IR - Změna ÚP Slavkov u Brna č.6, standardizace</t>
  </si>
  <si>
    <t>IR - Kompostárna</t>
  </si>
  <si>
    <t>IR - Projektová dokumentace - dopravní</t>
  </si>
  <si>
    <t>IR - Koupaliště</t>
  </si>
  <si>
    <t>IR - Nájem pozemku</t>
  </si>
  <si>
    <t>IR - Generel zeleně</t>
  </si>
  <si>
    <t>PD - Palackého nám. 123</t>
  </si>
  <si>
    <t>Kotelna - Palackého nám. 89</t>
  </si>
  <si>
    <t>SM - Rekonstrukce ordinací</t>
  </si>
  <si>
    <t>ŽP - Nebezpečný odpad</t>
  </si>
  <si>
    <t>ŽP - Komunální odpad</t>
  </si>
  <si>
    <t>FO - Dopravní obslužnost</t>
  </si>
  <si>
    <t>FO - Nájemné Litava</t>
  </si>
  <si>
    <t>FO - Svazková škola</t>
  </si>
  <si>
    <t>FO - Nájemné pozemek</t>
  </si>
  <si>
    <t>FO - Sáčky na psí exkrementy</t>
  </si>
  <si>
    <t>Kronika</t>
  </si>
  <si>
    <t>Participativní rozpočet</t>
  </si>
  <si>
    <t>Slavkovský zpravodaj</t>
  </si>
  <si>
    <t>MP - Parkovací automaty, kamery</t>
  </si>
  <si>
    <t>Schválený rozpočet 2024</t>
  </si>
  <si>
    <t>Rozpočet 2024</t>
  </si>
  <si>
    <t>IR - Výběr dodavatele - regenerace Sídliště Nádražní</t>
  </si>
  <si>
    <t>IR - Výběr dodavatele - Napoleonská expozice</t>
  </si>
  <si>
    <t>IR - Opravy drobných památek - Boží muka</t>
  </si>
  <si>
    <t>IR - Výběr dodavatele - dětské skupiny</t>
  </si>
  <si>
    <t>IR - Pojištění majetku</t>
  </si>
  <si>
    <t>IR - Plánovací smlouva - Slovanská- pí Radilová</t>
  </si>
  <si>
    <t>FO - ZŠ Komenského - gastro</t>
  </si>
  <si>
    <t>IR - Stadion - statika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</si>
</sst>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"/>
    <numFmt numFmtId="165" formatCode="#,##0.000"/>
  </numFmts>
  <fonts count="8" x14ac:knownFonts="1">
    <font>
      <sz val="11.25"/>
      <name val="Cambria"/>
    </font>
    <font>
      <b/>
      <sz val="11.25"/>
      <name val="Cambria"/>
      <family val="1"/>
      <charset val="238"/>
    </font>
    <font>
      <sz val="11.25"/>
      <name val="Cambria"/>
      <family val="1"/>
      <charset val="238"/>
    </font>
    <font>
      <sz val="12"/>
      <name val="Times New Roman"/>
      <family val="1"/>
      <charset val="238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b/>
      <sz val="12"/>
      <name val="Times New Roman"/>
      <family val="1"/>
      <charset val="238"/>
    </font>
    <font>
      <sz val="12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80FF80"/>
      </patternFill>
    </fill>
    <fill>
      <patternFill patternType="solid">
        <fgColor rgb="FF8080FF"/>
      </patternFill>
    </fill>
    <fill>
      <patternFill patternType="solid">
        <fgColor rgb="FFD3D3D3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rgb="FFC0C0C0"/>
      </left>
      <right style="thin">
        <color theme="0" tint="-0.249977111117893"/>
      </right>
      <top style="thin">
        <color rgb="FFC0C0C0"/>
      </top>
      <bottom style="thin">
        <color rgb="FFC0C0C0"/>
      </bottom>
      <diagonal/>
    </border>
    <border>
      <left style="thin">
        <color theme="0" tint="-0.249977111117893"/>
      </left>
      <right style="thin">
        <color rgb="FFC0C0C0"/>
      </right>
      <top style="thin">
        <color rgb="FFC0C0C0"/>
      </top>
      <bottom style="thin">
        <color theme="0" tint="-0.24997711111789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theme="0" tint="-0.249977111117893"/>
      </bottom>
      <diagonal/>
    </border>
    <border>
      <left style="thin">
        <color rgb="FFC0C0C0"/>
      </left>
      <right style="thin">
        <color theme="0" tint="-0.249977111117893"/>
      </right>
      <top style="thin">
        <color rgb="FFC0C0C0"/>
      </top>
      <bottom style="thin">
        <color theme="0" tint="-0.249977111117893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6">
    <xf numFmtId="0" fontId="0" fillId="0" borderId="0" xfId="0" applyProtection="1"/>
    <xf numFmtId="164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165" fontId="0" fillId="0" borderId="0" xfId="0" applyNumberFormat="1" applyAlignment="1" applyProtection="1">
      <alignment vertical="center"/>
    </xf>
    <xf numFmtId="164" fontId="1" fillId="3" borderId="1" xfId="0" applyNumberFormat="1" applyFont="1" applyFill="1" applyBorder="1" applyAlignment="1" applyProtection="1">
      <alignment vertical="center"/>
    </xf>
    <xf numFmtId="49" fontId="1" fillId="3" borderId="1" xfId="0" applyNumberFormat="1" applyFont="1" applyFill="1" applyBorder="1" applyAlignment="1" applyProtection="1">
      <alignment vertical="center"/>
    </xf>
    <xf numFmtId="164" fontId="1" fillId="4" borderId="1" xfId="0" applyNumberFormat="1" applyFont="1" applyFill="1" applyBorder="1" applyAlignment="1" applyProtection="1">
      <alignment vertical="center"/>
    </xf>
    <xf numFmtId="49" fontId="1" fillId="4" borderId="1" xfId="0" applyNumberFormat="1" applyFont="1" applyFill="1" applyBorder="1" applyAlignment="1" applyProtection="1">
      <alignment vertical="center"/>
    </xf>
    <xf numFmtId="164" fontId="1" fillId="5" borderId="1" xfId="0" applyNumberFormat="1" applyFont="1" applyFill="1" applyBorder="1" applyAlignment="1" applyProtection="1">
      <alignment vertical="center"/>
    </xf>
    <xf numFmtId="49" fontId="1" fillId="5" borderId="1" xfId="0" applyNumberFormat="1" applyFont="1" applyFill="1" applyBorder="1" applyAlignment="1" applyProtection="1">
      <alignment vertical="center"/>
    </xf>
    <xf numFmtId="4" fontId="1" fillId="3" borderId="1" xfId="0" applyNumberFormat="1" applyFont="1" applyFill="1" applyBorder="1" applyAlignment="1" applyProtection="1">
      <alignment vertical="center"/>
    </xf>
    <xf numFmtId="4" fontId="1" fillId="3" borderId="1" xfId="0" applyNumberFormat="1" applyFont="1" applyFill="1" applyBorder="1" applyAlignment="1" applyProtection="1">
      <alignment vertical="center" wrapText="1"/>
    </xf>
    <xf numFmtId="4" fontId="1" fillId="4" borderId="1" xfId="0" applyNumberFormat="1" applyFont="1" applyFill="1" applyBorder="1" applyAlignment="1" applyProtection="1">
      <alignment vertical="center"/>
    </xf>
    <xf numFmtId="4" fontId="1" fillId="4" borderId="1" xfId="0" applyNumberFormat="1" applyFont="1" applyFill="1" applyBorder="1" applyAlignment="1" applyProtection="1">
      <alignment vertical="center" wrapText="1"/>
    </xf>
    <xf numFmtId="4" fontId="1" fillId="5" borderId="1" xfId="0" applyNumberFormat="1" applyFont="1" applyFill="1" applyBorder="1" applyAlignment="1" applyProtection="1">
      <alignment vertical="center"/>
    </xf>
    <xf numFmtId="4" fontId="1" fillId="5" borderId="1" xfId="0" applyNumberFormat="1" applyFont="1" applyFill="1" applyBorder="1" applyAlignment="1" applyProtection="1">
      <alignment vertical="center" wrapText="1"/>
    </xf>
    <xf numFmtId="164" fontId="0" fillId="7" borderId="1" xfId="0" applyNumberFormat="1" applyFill="1" applyBorder="1" applyAlignment="1" applyProtection="1">
      <alignment vertical="center"/>
    </xf>
    <xf numFmtId="49" fontId="0" fillId="7" borderId="1" xfId="0" applyNumberFormat="1" applyFill="1" applyBorder="1" applyAlignment="1" applyProtection="1">
      <alignment vertical="center"/>
    </xf>
    <xf numFmtId="4" fontId="0" fillId="7" borderId="1" xfId="0" applyNumberFormat="1" applyFill="1" applyBorder="1" applyAlignment="1" applyProtection="1">
      <alignment vertical="center"/>
    </xf>
    <xf numFmtId="4" fontId="0" fillId="7" borderId="1" xfId="0" applyNumberFormat="1" applyFill="1" applyBorder="1" applyAlignment="1" applyProtection="1">
      <alignment vertical="center" wrapText="1"/>
    </xf>
    <xf numFmtId="164" fontId="1" fillId="2" borderId="0" xfId="0" applyNumberFormat="1" applyFont="1" applyFill="1" applyAlignment="1" applyProtection="1">
      <alignment horizontal="center" vertical="center" wrapText="1"/>
    </xf>
    <xf numFmtId="49" fontId="1" fillId="2" borderId="0" xfId="0" applyNumberFormat="1" applyFont="1" applyFill="1" applyAlignment="1" applyProtection="1">
      <alignment horizontal="center" vertical="center" wrapText="1"/>
    </xf>
    <xf numFmtId="4" fontId="1" fillId="2" borderId="0" xfId="0" applyNumberFormat="1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165" fontId="0" fillId="0" borderId="0" xfId="0" applyNumberFormat="1" applyAlignment="1" applyProtection="1">
      <alignment horizontal="right" vertical="center"/>
    </xf>
    <xf numFmtId="164" fontId="4" fillId="5" borderId="2" xfId="1" applyNumberFormat="1" applyFont="1" applyFill="1" applyBorder="1" applyAlignment="1" applyProtection="1">
      <alignment horizontal="center" vertical="center" wrapText="1"/>
    </xf>
    <xf numFmtId="49" fontId="4" fillId="5" borderId="3" xfId="1" applyNumberFormat="1" applyFont="1" applyFill="1" applyBorder="1" applyAlignment="1" applyProtection="1">
      <alignment horizontal="center" vertical="center" wrapText="1"/>
    </xf>
    <xf numFmtId="4" fontId="1" fillId="5" borderId="0" xfId="2" applyNumberFormat="1" applyFont="1" applyFill="1" applyAlignment="1" applyProtection="1">
      <alignment horizontal="center" vertical="center" wrapText="1"/>
    </xf>
    <xf numFmtId="0" fontId="3" fillId="0" borderId="0" xfId="1" applyProtection="1"/>
    <xf numFmtId="4" fontId="3" fillId="0" borderId="0" xfId="1" applyNumberFormat="1" applyProtection="1"/>
    <xf numFmtId="164" fontId="5" fillId="0" borderId="4" xfId="1" applyNumberFormat="1" applyFont="1" applyBorder="1" applyAlignment="1" applyProtection="1">
      <alignment vertical="center"/>
    </xf>
    <xf numFmtId="49" fontId="5" fillId="0" borderId="1" xfId="1" applyNumberFormat="1" applyFont="1" applyBorder="1" applyAlignment="1" applyProtection="1">
      <alignment vertical="center"/>
    </xf>
    <xf numFmtId="4" fontId="3" fillId="0" borderId="5" xfId="1" applyNumberFormat="1" applyFont="1" applyBorder="1" applyProtection="1"/>
    <xf numFmtId="4" fontId="3" fillId="0" borderId="0" xfId="1" applyNumberFormat="1" applyFill="1" applyProtection="1"/>
    <xf numFmtId="4" fontId="3" fillId="0" borderId="0" xfId="1" applyNumberFormat="1" applyFont="1" applyFill="1" applyProtection="1"/>
    <xf numFmtId="164" fontId="4" fillId="9" borderId="4" xfId="1" applyNumberFormat="1" applyFont="1" applyFill="1" applyBorder="1" applyAlignment="1" applyProtection="1">
      <alignment vertical="center"/>
    </xf>
    <xf numFmtId="49" fontId="4" fillId="9" borderId="1" xfId="1" applyNumberFormat="1" applyFont="1" applyFill="1" applyBorder="1" applyAlignment="1" applyProtection="1">
      <alignment vertical="center"/>
    </xf>
    <xf numFmtId="4" fontId="4" fillId="9" borderId="6" xfId="1" applyNumberFormat="1" applyFont="1" applyFill="1" applyBorder="1" applyAlignment="1" applyProtection="1">
      <alignment vertical="center" wrapText="1"/>
    </xf>
    <xf numFmtId="4" fontId="6" fillId="0" borderId="0" xfId="1" applyNumberFormat="1" applyFont="1" applyFill="1" applyProtection="1"/>
    <xf numFmtId="4" fontId="6" fillId="0" borderId="0" xfId="1" applyNumberFormat="1" applyFont="1" applyProtection="1"/>
    <xf numFmtId="4" fontId="5" fillId="0" borderId="6" xfId="1" applyNumberFormat="1" applyFont="1" applyBorder="1" applyAlignment="1" applyProtection="1">
      <alignment vertical="center" wrapText="1"/>
    </xf>
    <xf numFmtId="164" fontId="4" fillId="5" borderId="4" xfId="1" applyNumberFormat="1" applyFont="1" applyFill="1" applyBorder="1" applyAlignment="1" applyProtection="1">
      <alignment vertical="center"/>
    </xf>
    <xf numFmtId="49" fontId="4" fillId="5" borderId="1" xfId="1" applyNumberFormat="1" applyFont="1" applyFill="1" applyBorder="1" applyAlignment="1" applyProtection="1">
      <alignment vertical="center"/>
    </xf>
    <xf numFmtId="4" fontId="4" fillId="5" borderId="6" xfId="1" applyNumberFormat="1" applyFont="1" applyFill="1" applyBorder="1" applyAlignment="1" applyProtection="1">
      <alignment vertical="center" wrapText="1"/>
    </xf>
    <xf numFmtId="164" fontId="4" fillId="5" borderId="7" xfId="1" applyNumberFormat="1" applyFont="1" applyFill="1" applyBorder="1" applyAlignment="1" applyProtection="1">
      <alignment vertical="center"/>
    </xf>
    <xf numFmtId="49" fontId="4" fillId="5" borderId="8" xfId="1" applyNumberFormat="1" applyFont="1" applyFill="1" applyBorder="1" applyAlignment="1" applyProtection="1">
      <alignment vertical="center"/>
    </xf>
    <xf numFmtId="4" fontId="4" fillId="5" borderId="9" xfId="1" applyNumberFormat="1" applyFont="1" applyFill="1" applyBorder="1" applyAlignment="1" applyProtection="1">
      <alignment vertical="center" wrapText="1"/>
    </xf>
    <xf numFmtId="0" fontId="7" fillId="0" borderId="0" xfId="1" applyFont="1" applyProtection="1"/>
    <xf numFmtId="164" fontId="0" fillId="7" borderId="1" xfId="0" applyNumberFormat="1" applyFill="1" applyBorder="1" applyAlignment="1">
      <alignment vertical="center"/>
    </xf>
    <xf numFmtId="49" fontId="2" fillId="7" borderId="1" xfId="0" applyNumberFormat="1" applyFont="1" applyFill="1" applyBorder="1" applyAlignment="1">
      <alignment vertical="center"/>
    </xf>
    <xf numFmtId="49" fontId="0" fillId="7" borderId="1" xfId="0" applyNumberFormat="1" applyFill="1" applyBorder="1" applyAlignment="1">
      <alignment vertical="center"/>
    </xf>
    <xf numFmtId="4" fontId="0" fillId="7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8" borderId="0" xfId="0" applyFont="1" applyFill="1" applyAlignment="1" applyProtection="1">
      <alignment horizontal="center" vertical="center" wrapText="1"/>
    </xf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pageSetUpPr fitToPage="1"/>
  </sheetPr>
  <dimension ref="A1:N20"/>
  <sheetViews>
    <sheetView workbookViewId="0">
      <selection activeCell="C2" sqref="C2"/>
    </sheetView>
  </sheetViews>
  <sheetFormatPr defaultColWidth="7.875" defaultRowHeight="15.75" x14ac:dyDescent="0.25"/>
  <cols>
    <col min="1" max="1" width="10.5" style="28" customWidth="1"/>
    <col min="2" max="2" width="18.875" style="28" customWidth="1"/>
    <col min="3" max="3" width="13.125" style="28" customWidth="1"/>
    <col min="4" max="4" width="10" style="28" customWidth="1"/>
    <col min="5" max="13" width="10" style="29" hidden="1" customWidth="1"/>
    <col min="14" max="14" width="10" style="28" hidden="1" customWidth="1"/>
    <col min="15" max="15" width="7.875" style="28" customWidth="1"/>
    <col min="16" max="16384" width="7.875" style="28"/>
  </cols>
  <sheetData>
    <row r="1" spans="1:14" ht="42.75" x14ac:dyDescent="0.25">
      <c r="A1" s="25" t="s">
        <v>465</v>
      </c>
      <c r="B1" s="26" t="s">
        <v>466</v>
      </c>
      <c r="C1" s="27" t="s">
        <v>518</v>
      </c>
      <c r="D1" s="47"/>
      <c r="E1" s="29" t="s">
        <v>467</v>
      </c>
      <c r="F1" s="29" t="s">
        <v>468</v>
      </c>
      <c r="G1" s="29" t="s">
        <v>469</v>
      </c>
      <c r="H1" s="29" t="s">
        <v>470</v>
      </c>
      <c r="I1" s="29" t="s">
        <v>471</v>
      </c>
      <c r="J1" s="29" t="s">
        <v>472</v>
      </c>
      <c r="K1" s="29" t="s">
        <v>473</v>
      </c>
      <c r="L1" s="29" t="s">
        <v>474</v>
      </c>
      <c r="M1" s="29" t="s">
        <v>475</v>
      </c>
    </row>
    <row r="2" spans="1:14" x14ac:dyDescent="0.25">
      <c r="A2" s="30">
        <v>1</v>
      </c>
      <c r="B2" s="31" t="s">
        <v>476</v>
      </c>
      <c r="C2" s="32">
        <f>SUM(E2:M2)</f>
        <v>172783</v>
      </c>
      <c r="D2" s="47"/>
      <c r="E2" s="33">
        <f>SUMIFS('Kancelář tajemník'!$J:$J,'Kancelář tajemník'!$C:$C,"&gt;1000",'Kancelář tajemník'!$C:$C,"&lt;2000")</f>
        <v>0</v>
      </c>
      <c r="F2" s="33">
        <f>SUMIFS('Staveb.úřad a ŽP'!$J:$J,'Staveb.úřad a ŽP'!$C:$C,"&gt;1000",'Staveb.úřad a ŽP'!$C:$C,"&lt;2000")</f>
        <v>1320</v>
      </c>
      <c r="G2" s="33">
        <f>SUMIFS('Finanční odbor'!$J:$J,'Finanční odbor'!$C:$C,"&gt;1000",'Finanční odbor'!$C:$C,"&lt;2000")</f>
        <v>168943</v>
      </c>
      <c r="H2" s="33">
        <f>SUMIFS('Správa maj., inv. rozvoje'!$J:$J,'Správa maj., inv. rozvoje'!$C:$C,"&gt;1000",'Správa maj., inv. rozvoje'!$C:$C,"&lt;2000")</f>
        <v>150</v>
      </c>
      <c r="I2" s="33">
        <f>SUMIFS('Sociální věci'!$J:$J,'Sociální věci'!$C:$C,"&gt;1000",'Sociální věci'!$C:$C,"&lt;2000")</f>
        <v>0</v>
      </c>
      <c r="J2" s="33">
        <f>SUMIFS('Správní činnosti'!$J:$J,'Správní činnosti'!$C:$C,"&gt;1000",'Správní činnosti'!$C:$C,"&lt;2000")</f>
        <v>2370</v>
      </c>
      <c r="K2" s="33">
        <f>SUMIFS('Vnější vztahy'!$J:$J,'Vnější vztahy'!$C:$C,"&gt;1000",'Vnější vztahy'!$C:$C,"&lt;2000")</f>
        <v>0</v>
      </c>
      <c r="L2" s="33">
        <f>SUMIFS('Městský úřad'!$J:$J,'Městský úřad'!$C:$C,"&gt;1000",'Městský úřad'!$C:$C,"&lt;2000")</f>
        <v>0</v>
      </c>
      <c r="M2" s="33">
        <f>SUMIFS('Skup. ORJ 90'!$J:$J,'Skup. ORJ 90'!$C:$C,"&gt;1000",'Skup. ORJ 90'!$C:$C,"&lt;2000")</f>
        <v>0</v>
      </c>
    </row>
    <row r="3" spans="1:14" x14ac:dyDescent="0.25">
      <c r="A3" s="30">
        <v>2</v>
      </c>
      <c r="B3" s="31" t="s">
        <v>477</v>
      </c>
      <c r="C3" s="32">
        <f>SUM(E3:M3)</f>
        <v>27889.5</v>
      </c>
      <c r="E3" s="33">
        <f>SUMIFS('Kancelář tajemník'!$J:$J,'Kancelář tajemník'!$C:$C,"&gt;2000",'Kancelář tajemník'!$C:$C,"&lt;3000")</f>
        <v>0</v>
      </c>
      <c r="F3" s="33">
        <f>SUMIFS('Staveb.úřad a ŽP'!$J:$J,'Staveb.úřad a ŽP'!$C:$C,"&gt;2000",'Staveb.úřad a ŽP'!$C:$C,"&lt;3000")</f>
        <v>2460</v>
      </c>
      <c r="G3" s="33">
        <f>SUMIFS('Finanční odbor'!$J:$J,'Finanční odbor'!$C:$C,"&gt;2000",'Finanční odbor'!$C:$C,"&lt;3000")</f>
        <v>25</v>
      </c>
      <c r="H3" s="33">
        <f>SUMIFS('Správa maj., inv. rozvoje'!$J:$J,'Správa maj., inv. rozvoje'!$C:$C,"&gt;2000",'Správa maj., inv. rozvoje'!$C:$C,"&lt;3000")</f>
        <v>21199.5</v>
      </c>
      <c r="I3" s="33">
        <f>SUMIFS('Sociální věci'!$J:$J,'Sociální věci'!$C:$C,"&gt;2000",'Sociální věci'!$C:$C,"&lt;3000")</f>
        <v>0</v>
      </c>
      <c r="J3" s="33">
        <f>SUMIFS('Správní činnosti'!$J:$J,'Správní činnosti'!$C:$C,"&gt;2000",'Správní činnosti'!$C:$C,"&lt;3000")</f>
        <v>2035</v>
      </c>
      <c r="K3" s="33">
        <f>SUMIFS('Vnější vztahy'!$J:$J,'Vnější vztahy'!$C:$C,"&gt;2000",'Vnější vztahy'!$C:$C,"&lt;3000")</f>
        <v>70</v>
      </c>
      <c r="L3" s="33">
        <f>SUMIFS('Městský úřad'!$J:$J,'Městský úřad'!$C:$C,"&gt;2000",'Městský úřad'!$C:$C,"&lt;3000")</f>
        <v>0</v>
      </c>
      <c r="M3" s="33">
        <f>SUMIFS('Skup. ORJ 90'!$J:$J,'Skup. ORJ 90'!$C:$C,"&gt;2000",'Skup. ORJ 90'!$C:$C,"&lt;3000")</f>
        <v>2100</v>
      </c>
    </row>
    <row r="4" spans="1:14" x14ac:dyDescent="0.25">
      <c r="A4" s="30">
        <v>3</v>
      </c>
      <c r="B4" s="31" t="s">
        <v>478</v>
      </c>
      <c r="C4" s="32">
        <f>SUM(E4:M4)</f>
        <v>0</v>
      </c>
      <c r="E4" s="33">
        <f>SUMIFS('Kancelář tajemník'!$J:$J,'Kancelář tajemník'!$C:$C,"&gt;3000",'Kancelář tajemník'!$C:$C,"&lt;4000")</f>
        <v>0</v>
      </c>
      <c r="F4" s="33">
        <f>SUMIFS('Staveb.úřad a ŽP'!$J:$J,'Staveb.úřad a ŽP'!$C:$C,"&gt;3000",'Staveb.úřad a ŽP'!$C:$C,"&lt;4000")</f>
        <v>0</v>
      </c>
      <c r="G4" s="33">
        <f>SUMIFS('Finanční odbor'!$J:$J,'Finanční odbor'!$C:$C,"&gt;3000",'Finanční odbor'!$C:$C,"&lt;4000")</f>
        <v>0</v>
      </c>
      <c r="H4" s="33">
        <f>SUMIFS('Správa maj., inv. rozvoje'!$J:$J,'Správa maj., inv. rozvoje'!$C:$C,"&gt;3000",'Správa maj., inv. rozvoje'!$C:$C,"&lt;4000")</f>
        <v>0</v>
      </c>
      <c r="I4" s="33">
        <f>SUMIFS('Sociální věci'!$J:$J,'Sociální věci'!$C:$C,"&gt;3000",'Sociální věci'!$C:$C,"&lt;4000")</f>
        <v>0</v>
      </c>
      <c r="J4" s="33">
        <f>SUMIFS('Správní činnosti'!$J:$J,'Správní činnosti'!$C:$C,"&gt;3000",'Správní činnosti'!$C:$C,"&lt;4000")</f>
        <v>0</v>
      </c>
      <c r="K4" s="33">
        <f>SUMIFS('Vnější vztahy'!$J:$J,'Vnější vztahy'!$C:$C,"&gt;3000",'Vnější vztahy'!$C:$C,"&lt;4000")</f>
        <v>0</v>
      </c>
      <c r="L4" s="33">
        <f>SUMIFS('Městský úřad'!$J:$J,'Městský úřad'!$C:$C,"&gt;3000",'Městský úřad'!$C:$C,"&lt;4000")</f>
        <v>0</v>
      </c>
      <c r="M4" s="33">
        <f>SUMIFS('Skup. ORJ 90'!$J:$J,'Skup. ORJ 90'!$C:$C,"&gt;3000",'Skup. ORJ 90'!$C:$C,"&lt;4000")</f>
        <v>0</v>
      </c>
    </row>
    <row r="5" spans="1:14" x14ac:dyDescent="0.25">
      <c r="A5" s="30">
        <v>4</v>
      </c>
      <c r="B5" s="31" t="s">
        <v>479</v>
      </c>
      <c r="C5" s="32">
        <f>SUM(E5:M5)</f>
        <v>33847</v>
      </c>
      <c r="D5" s="47"/>
      <c r="E5" s="33">
        <f>SUMIFS('Kancelář tajemník'!$J:$J,'Kancelář tajemník'!$C:$C,"&gt;4000",'Kancelář tajemník'!$C:$C,"&lt;5000")</f>
        <v>41.3</v>
      </c>
      <c r="F5" s="33">
        <f>SUMIFS('Staveb.úřad a ŽP'!$J:$J,'Staveb.úřad a ŽP'!$C:$C,"&gt;4000",'Staveb.úřad a ŽP'!$C:$C,"&lt;5000")</f>
        <v>0</v>
      </c>
      <c r="G5" s="33">
        <f>SUMIFS('Finanční odbor'!$J:$J,'Finanční odbor'!$C:$C,"&gt;4000",'Finanční odbor'!$C:$C,"&lt;5000")</f>
        <v>27688.7</v>
      </c>
      <c r="H5" s="33">
        <f>SUMIFS('Správa maj., inv. rozvoje'!$J:$J,'Správa maj., inv. rozvoje'!$C:$C,"&gt;4000",'Správa maj., inv. rozvoje'!$C:$C,"&lt;5000")</f>
        <v>0</v>
      </c>
      <c r="I5" s="33">
        <f>SUMIFS('Sociální věci'!$J:$J,'Sociální věci'!$C:$C,"&gt;4000",'Sociální věci'!$C:$C,"&lt;5000")</f>
        <v>3583</v>
      </c>
      <c r="J5" s="33">
        <f>SUMIFS('Správní činnosti'!$J:$J,'Správní činnosti'!$C:$C,"&gt;4000",'Správní činnosti'!$C:$C,"&lt;5000")</f>
        <v>0</v>
      </c>
      <c r="K5" s="33">
        <f>SUMIFS('Vnější vztahy'!$J:$J,'Vnější vztahy'!$C:$C,"&gt;4000",'Vnější vztahy'!$C:$C,"&lt;5000")</f>
        <v>2500</v>
      </c>
      <c r="L5" s="33">
        <f>SUMIFS('Městský úřad'!$J:$J,'Městský úřad'!$C:$C,"&gt;4000",'Městský úřad'!$C:$C,"&lt;5000")</f>
        <v>34</v>
      </c>
      <c r="M5" s="33">
        <f>SUMIFS('Skup. ORJ 90'!$J:$J,'Skup. ORJ 90'!$C:$C,"&gt;4000",'Skup. ORJ 90'!$C:$C,"&lt;5000")</f>
        <v>0</v>
      </c>
    </row>
    <row r="6" spans="1:14" x14ac:dyDescent="0.25">
      <c r="A6" s="35" t="s">
        <v>480</v>
      </c>
      <c r="B6" s="36"/>
      <c r="C6" s="37">
        <f>SUM(C2:C5)</f>
        <v>234519.5</v>
      </c>
      <c r="E6" s="38">
        <f t="shared" ref="E6:L6" si="0">SUM(E2:E5)</f>
        <v>41.3</v>
      </c>
      <c r="F6" s="38">
        <f t="shared" si="0"/>
        <v>3780</v>
      </c>
      <c r="G6" s="38">
        <f t="shared" si="0"/>
        <v>196656.7</v>
      </c>
      <c r="H6" s="38">
        <f t="shared" si="0"/>
        <v>21349.5</v>
      </c>
      <c r="I6" s="38">
        <f t="shared" si="0"/>
        <v>3583</v>
      </c>
      <c r="J6" s="38">
        <f t="shared" si="0"/>
        <v>4405</v>
      </c>
      <c r="K6" s="38">
        <f t="shared" si="0"/>
        <v>2570</v>
      </c>
      <c r="L6" s="38">
        <f t="shared" si="0"/>
        <v>34</v>
      </c>
      <c r="M6" s="38">
        <f t="shared" ref="M6" si="1">SUM(M2:M5)</f>
        <v>2100</v>
      </c>
      <c r="N6" s="39">
        <f>SUM(E6:M6)</f>
        <v>234519.5</v>
      </c>
    </row>
    <row r="7" spans="1:14" x14ac:dyDescent="0.25">
      <c r="A7" s="30"/>
      <c r="B7" s="31"/>
      <c r="C7" s="40"/>
      <c r="E7" s="33"/>
      <c r="F7" s="33"/>
      <c r="G7" s="34"/>
      <c r="H7" s="34"/>
      <c r="I7" s="34"/>
      <c r="J7" s="34"/>
      <c r="K7" s="34"/>
      <c r="L7" s="34"/>
      <c r="M7" s="33"/>
    </row>
    <row r="8" spans="1:14" x14ac:dyDescent="0.25">
      <c r="A8" s="30">
        <v>5</v>
      </c>
      <c r="B8" s="31" t="s">
        <v>481</v>
      </c>
      <c r="C8" s="32">
        <f>SUM(E8:M8)</f>
        <v>192397.9</v>
      </c>
      <c r="E8" s="33">
        <f>SUMIFS('Kancelář tajemník'!$J:$J,'Kancelář tajemník'!$C:$C,"&gt;5000",'Kancelář tajemník'!$C:$C,"&lt;6000")</f>
        <v>943</v>
      </c>
      <c r="F8" s="33">
        <f>SUMIFS('Staveb.úřad a ŽP'!$J:$J,'Staveb.úřad a ŽP'!$C:$C,"&gt;5000",'Staveb.úřad a ŽP'!$C:$C,"&lt;6000")</f>
        <v>16090</v>
      </c>
      <c r="G8" s="33">
        <f>SUMIFS('Finanční odbor'!$J:$J,'Finanční odbor'!$C:$C,"&gt;5000",'Finanční odbor'!$C:$C,"&lt;6000")</f>
        <v>61294</v>
      </c>
      <c r="H8" s="33">
        <f>SUMIFS('Správa maj., inv. rozvoje'!$J:$J,'Správa maj., inv. rozvoje'!$C:$C,"&gt;5000",'Správa maj., inv. rozvoje'!$C:$C,"&lt;6000")</f>
        <v>17157</v>
      </c>
      <c r="I8" s="33">
        <f>SUMIFS('Sociální věci'!$J:$J,'Sociální věci'!$C:$C,"&gt;5000",'Sociální věci'!$C:$C,"&lt;6000")</f>
        <v>6322.9</v>
      </c>
      <c r="J8" s="33">
        <f>SUMIFS('Správní činnosti'!$J:$J,'Správní činnosti'!$C:$C,"&gt;5000",'Správní činnosti'!$C:$C,"&lt;6000")</f>
        <v>335</v>
      </c>
      <c r="K8" s="33">
        <f>SUMIFS('Vnější vztahy'!$J:$J,'Vnější vztahy'!$C:$C,"&gt;5000",'Vnější vztahy'!$C:$C,"&lt;6000")</f>
        <v>8582</v>
      </c>
      <c r="L8" s="33">
        <f>SUMIFS('Městský úřad'!$J:$J,'Městský úřad'!$C:$C,"&gt;5000",'Městský úřad'!$C:$C,"&lt;6000")</f>
        <v>76391</v>
      </c>
      <c r="M8" s="33">
        <f>SUMIFS('Skup. ORJ 90'!$J:$J,'Skup. ORJ 90'!$C:$C,"&gt;5000",'Skup. ORJ 90'!$C:$C,"&lt;6000")</f>
        <v>5283</v>
      </c>
    </row>
    <row r="9" spans="1:14" x14ac:dyDescent="0.25">
      <c r="A9" s="30">
        <v>6</v>
      </c>
      <c r="B9" s="31" t="s">
        <v>482</v>
      </c>
      <c r="C9" s="32">
        <f>SUM(E9:M9)</f>
        <v>102284</v>
      </c>
      <c r="E9" s="33">
        <f>SUMIFS('Kancelář tajemník'!$J:$J,'Kancelář tajemník'!$C:$C,"&gt;6000",'Kancelář tajemník'!$C:$C,"&lt;7000")</f>
        <v>0</v>
      </c>
      <c r="F9" s="33">
        <f>SUMIFS('Staveb.úřad a ŽP'!$J:$J,'Staveb.úřad a ŽP'!$C:$C,"&gt;6000",'Staveb.úřad a ŽP'!$C:$C,"&lt;7000")</f>
        <v>0</v>
      </c>
      <c r="G9" s="33">
        <f>SUMIFS('Finanční odbor'!$J:$J,'Finanční odbor'!$C:$C,"&gt;6000",'Finanční odbor'!$C:$C,"&lt;7000")</f>
        <v>5000</v>
      </c>
      <c r="H9" s="33">
        <f>SUMIFS('Správa maj., inv. rozvoje'!$J:$J,'Správa maj., inv. rozvoje'!$C:$C,"&gt;6000",'Správa maj., inv. rozvoje'!$C:$C,"&lt;7000")</f>
        <v>88800</v>
      </c>
      <c r="I9" s="33">
        <f>SUMIFS('Sociální věci'!$J:$J,'Sociální věci'!$C:$C,"&gt;6000",'Sociální věci'!$C:$C,"&lt;7000")</f>
        <v>0</v>
      </c>
      <c r="J9" s="33">
        <f>SUMIFS('Správní činnosti'!$J:$J,'Správní činnosti'!$C:$C,"&gt;6000",'Správní činnosti'!$C:$C,"&lt;7000")</f>
        <v>0</v>
      </c>
      <c r="K9" s="33">
        <f>SUMIFS('Vnější vztahy'!$J:$J,'Vnější vztahy'!$C:$C,"&gt;6000",'Vnější vztahy'!$C:$C,"&lt;7000")</f>
        <v>0</v>
      </c>
      <c r="L9" s="33">
        <f>SUMIFS('Městský úřad'!$J:$J,'Městský úřad'!$C:$C,"&gt;6000",'Městský úřad'!$C:$C,"&lt;7000")</f>
        <v>8484</v>
      </c>
      <c r="M9" s="33">
        <f>SUMIFS('Skup. ORJ 90'!$J:$J,'Skup. ORJ 90'!$C:$C,"&gt;6000",'Skup. ORJ 90'!$C:$C,"&lt;7000")</f>
        <v>0</v>
      </c>
    </row>
    <row r="10" spans="1:14" x14ac:dyDescent="0.25">
      <c r="A10" s="35" t="s">
        <v>483</v>
      </c>
      <c r="B10" s="36"/>
      <c r="C10" s="37">
        <f>SUM(C8:C9)</f>
        <v>294681.90000000002</v>
      </c>
      <c r="E10" s="38">
        <f t="shared" ref="E10:L10" si="2">SUM(E8:E9)</f>
        <v>943</v>
      </c>
      <c r="F10" s="38">
        <f t="shared" si="2"/>
        <v>16090</v>
      </c>
      <c r="G10" s="38">
        <f t="shared" si="2"/>
        <v>66294</v>
      </c>
      <c r="H10" s="38">
        <f t="shared" si="2"/>
        <v>105957</v>
      </c>
      <c r="I10" s="38">
        <f t="shared" si="2"/>
        <v>6322.9</v>
      </c>
      <c r="J10" s="38">
        <f t="shared" si="2"/>
        <v>335</v>
      </c>
      <c r="K10" s="38">
        <f t="shared" si="2"/>
        <v>8582</v>
      </c>
      <c r="L10" s="38">
        <f t="shared" si="2"/>
        <v>84875</v>
      </c>
      <c r="M10" s="38">
        <f t="shared" ref="M10" si="3">SUM(M8:M9)</f>
        <v>5283</v>
      </c>
      <c r="N10" s="29">
        <f>SUM(E10:M10)</f>
        <v>294681.90000000002</v>
      </c>
    </row>
    <row r="11" spans="1:14" x14ac:dyDescent="0.25">
      <c r="A11" s="30"/>
      <c r="B11" s="31"/>
      <c r="C11" s="40"/>
      <c r="E11" s="33"/>
      <c r="F11" s="33"/>
      <c r="G11" s="34"/>
      <c r="H11" s="34"/>
      <c r="I11" s="34"/>
      <c r="J11" s="34"/>
      <c r="K11" s="34"/>
      <c r="L11" s="34"/>
      <c r="M11" s="33"/>
    </row>
    <row r="12" spans="1:14" x14ac:dyDescent="0.25">
      <c r="A12" s="30">
        <v>8</v>
      </c>
      <c r="B12" s="31" t="s">
        <v>484</v>
      </c>
      <c r="C12" s="32">
        <f>SUM(E12:M12)</f>
        <v>-2482.6000000000004</v>
      </c>
      <c r="E12" s="33">
        <f>SUMIFS('Kancelář tajemník'!$J:$J,'Kancelář tajemník'!$C:$C,"&gt;8000",'Kancelář tajemník'!$C:$C,"&lt;9000")</f>
        <v>0</v>
      </c>
      <c r="F12" s="33">
        <f>SUMIFS('Staveb.úřad a ŽP'!$J:$J,'Staveb.úřad a ŽP'!$C:$C,"&gt;8000",'Staveb.úřad a ŽP'!$C:$C,"&lt;9000")</f>
        <v>0</v>
      </c>
      <c r="G12" s="33">
        <f>SUMIFS('Finanční odbor'!$J:$J,'Finanční odbor'!$C:$C,"&gt;8000",'Finanční odbor'!$C:$C,"&lt;9000")</f>
        <v>-2482.6000000000004</v>
      </c>
      <c r="H12" s="33">
        <f>SUMIFS('Správa maj., inv. rozvoje'!$J:$J,'Správa maj., inv. rozvoje'!$C:$C,"&gt;8000",'Správa maj., inv. rozvoje'!$C:$C,"&lt;9000")</f>
        <v>0</v>
      </c>
      <c r="I12" s="33">
        <f>SUMIFS('Sociální věci'!$J:$J,'Sociální věci'!$C:$C,"&gt;8000",'Sociální věci'!$C:$C,"&lt;9000")</f>
        <v>0</v>
      </c>
      <c r="J12" s="33">
        <f>SUMIFS('Správní činnosti'!$J:$J,'Správní činnosti'!$C:$C,"&gt;8000",'Správní činnosti'!$C:$C,"&lt;9000")</f>
        <v>0</v>
      </c>
      <c r="K12" s="33">
        <f>SUMIFS('Vnější vztahy'!$J:$J,'Vnější vztahy'!$C:$C,"&gt;8000",'Vnější vztahy'!$C:$C,"&lt;9000")</f>
        <v>0</v>
      </c>
      <c r="L12" s="33">
        <f>SUMIFS('Městský úřad'!$J:$J,'Městský úřad'!$C:$C,"&gt;8000",'Městský úřad'!$C:$C,"&lt;9000")</f>
        <v>0</v>
      </c>
      <c r="M12" s="33">
        <f>SUMIFS('Skup. ORJ 90'!$J:$J,'Skup. ORJ 90'!$C:$C,"&gt;8000",'Skup. ORJ 90'!$C:$C,"&lt;9000")</f>
        <v>0</v>
      </c>
      <c r="N12" s="29">
        <f>SUM(E12:M12)</f>
        <v>-2482.6000000000004</v>
      </c>
    </row>
    <row r="13" spans="1:14" x14ac:dyDescent="0.25">
      <c r="A13" s="35" t="s">
        <v>485</v>
      </c>
      <c r="B13" s="36"/>
      <c r="C13" s="37">
        <f>C12</f>
        <v>-2482.6000000000004</v>
      </c>
      <c r="J13" s="33"/>
    </row>
    <row r="14" spans="1:14" x14ac:dyDescent="0.25">
      <c r="A14" s="30"/>
      <c r="B14" s="31"/>
      <c r="C14" s="40"/>
    </row>
    <row r="15" spans="1:14" x14ac:dyDescent="0.25">
      <c r="A15" s="30"/>
      <c r="B15" s="31"/>
      <c r="C15" s="40"/>
    </row>
    <row r="16" spans="1:14" x14ac:dyDescent="0.25">
      <c r="A16" s="41" t="s">
        <v>486</v>
      </c>
      <c r="B16" s="42"/>
      <c r="C16" s="43">
        <f>C6</f>
        <v>234519.5</v>
      </c>
      <c r="D16" s="32"/>
    </row>
    <row r="17" spans="1:4" x14ac:dyDescent="0.25">
      <c r="A17" s="41" t="s">
        <v>487</v>
      </c>
      <c r="B17" s="42"/>
      <c r="C17" s="43">
        <f>C10</f>
        <v>294681.90000000002</v>
      </c>
      <c r="D17" s="32"/>
    </row>
    <row r="18" spans="1:4" x14ac:dyDescent="0.25">
      <c r="A18" s="41" t="s">
        <v>488</v>
      </c>
      <c r="B18" s="42"/>
      <c r="C18" s="43">
        <f>C13</f>
        <v>-2482.6000000000004</v>
      </c>
      <c r="D18" s="32"/>
    </row>
    <row r="19" spans="1:4" x14ac:dyDescent="0.25">
      <c r="A19" s="41" t="s">
        <v>489</v>
      </c>
      <c r="B19" s="42"/>
      <c r="C19" s="43">
        <f>C16-C17</f>
        <v>-60162.400000000023</v>
      </c>
    </row>
    <row r="20" spans="1:4" x14ac:dyDescent="0.25">
      <c r="A20" s="44" t="s">
        <v>490</v>
      </c>
      <c r="B20" s="45"/>
      <c r="C20" s="46">
        <f>C16-C17+C18</f>
        <v>-62645.000000000022</v>
      </c>
    </row>
  </sheetData>
  <pageMargins left="0.7" right="0.7" top="0.78740157499999996" bottom="0.78740157499999996" header="0.3" footer="0.3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1:J53"/>
  <sheetViews>
    <sheetView zoomScale="74" zoomScaleNormal="74" workbookViewId="0">
      <pane ySplit="2" topLeftCell="A3" activePane="bottomLeft" state="frozenSplit"/>
      <selection sqref="A1:J1"/>
      <selection pane="bottomLeft" activeCell="F31" sqref="F31"/>
    </sheetView>
  </sheetViews>
  <sheetFormatPr defaultRowHeight="15" customHeight="1" x14ac:dyDescent="0.2"/>
  <cols>
    <col min="1" max="1" width="7.75" style="1" customWidth="1"/>
    <col min="2" max="3" width="5.75" style="1" customWidth="1"/>
    <col min="4" max="4" width="36.75" style="2" customWidth="1"/>
    <col min="5" max="5" width="8.75" style="1" customWidth="1"/>
    <col min="6" max="6" width="45.75" style="2" customWidth="1"/>
    <col min="7" max="7" width="6.75" style="1" customWidth="1"/>
    <col min="8" max="10" width="13.75" style="3" customWidth="1"/>
    <col min="11" max="11" width="13.75" customWidth="1"/>
  </cols>
  <sheetData>
    <row r="1" spans="1:10" s="23" customFormat="1" ht="30" customHeight="1" x14ac:dyDescent="0.2">
      <c r="A1" s="53" t="s">
        <v>324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s="23" customFormat="1" ht="30" customHeight="1" x14ac:dyDescent="0.2">
      <c r="A2" s="20" t="s">
        <v>491</v>
      </c>
      <c r="B2" s="20" t="s">
        <v>0</v>
      </c>
      <c r="C2" s="20" t="s">
        <v>1</v>
      </c>
      <c r="D2" s="21" t="s">
        <v>2</v>
      </c>
      <c r="E2" s="20" t="s">
        <v>3</v>
      </c>
      <c r="F2" s="21" t="s">
        <v>4</v>
      </c>
      <c r="G2" s="20" t="s">
        <v>5</v>
      </c>
      <c r="H2" s="22" t="s">
        <v>492</v>
      </c>
      <c r="I2" s="22" t="s">
        <v>493</v>
      </c>
      <c r="J2" s="22" t="s">
        <v>519</v>
      </c>
    </row>
    <row r="3" spans="1:10" ht="15" customHeight="1" x14ac:dyDescent="0.2">
      <c r="A3"/>
      <c r="B3"/>
      <c r="C3"/>
      <c r="D3"/>
      <c r="E3"/>
      <c r="F3"/>
      <c r="G3"/>
      <c r="H3"/>
      <c r="I3"/>
      <c r="J3"/>
    </row>
    <row r="4" spans="1:10" ht="15" customHeight="1" x14ac:dyDescent="0.2">
      <c r="A4" s="16">
        <v>90</v>
      </c>
      <c r="B4" s="16">
        <v>2219</v>
      </c>
      <c r="C4" s="16">
        <v>2111</v>
      </c>
      <c r="D4" s="17" t="s">
        <v>32</v>
      </c>
      <c r="E4" s="16"/>
      <c r="F4" s="17"/>
      <c r="G4" s="16"/>
      <c r="H4" s="18">
        <v>1000</v>
      </c>
      <c r="I4" s="18">
        <v>1000</v>
      </c>
      <c r="J4" s="19">
        <v>2000</v>
      </c>
    </row>
    <row r="5" spans="1:10" ht="15" customHeight="1" x14ac:dyDescent="0.2">
      <c r="A5" s="16">
        <v>90</v>
      </c>
      <c r="B5" s="16">
        <v>5311</v>
      </c>
      <c r="C5" s="16">
        <v>2212</v>
      </c>
      <c r="D5" s="17" t="s">
        <v>29</v>
      </c>
      <c r="E5" s="16"/>
      <c r="F5" s="17"/>
      <c r="G5" s="16"/>
      <c r="H5" s="18">
        <v>80</v>
      </c>
      <c r="I5" s="18">
        <v>80</v>
      </c>
      <c r="J5" s="19">
        <v>100</v>
      </c>
    </row>
    <row r="6" spans="1:10" ht="15" customHeight="1" x14ac:dyDescent="0.2">
      <c r="A6"/>
      <c r="B6"/>
      <c r="C6"/>
      <c r="D6"/>
      <c r="E6"/>
      <c r="F6"/>
      <c r="G6"/>
      <c r="H6"/>
      <c r="I6"/>
      <c r="J6"/>
    </row>
    <row r="7" spans="1:10" ht="15" customHeight="1" x14ac:dyDescent="0.2">
      <c r="A7" s="4" t="s">
        <v>464</v>
      </c>
      <c r="B7" s="4"/>
      <c r="C7" s="4"/>
      <c r="D7" s="5"/>
      <c r="E7" s="4"/>
      <c r="F7" s="5"/>
      <c r="G7" s="4"/>
      <c r="H7" s="10">
        <f>SUM(H3:H6)</f>
        <v>1080</v>
      </c>
      <c r="I7" s="10">
        <f>SUM(I3:I6)</f>
        <v>1080</v>
      </c>
      <c r="J7" s="11">
        <f>SUM(J3:J6)</f>
        <v>2100</v>
      </c>
    </row>
    <row r="8" spans="1:10" ht="15" customHeight="1" x14ac:dyDescent="0.2">
      <c r="A8"/>
      <c r="B8"/>
      <c r="C8"/>
      <c r="D8"/>
      <c r="E8"/>
      <c r="F8"/>
      <c r="G8"/>
      <c r="H8"/>
      <c r="I8"/>
      <c r="J8"/>
    </row>
    <row r="9" spans="1:10" ht="15" customHeight="1" x14ac:dyDescent="0.2">
      <c r="A9" s="6" t="s">
        <v>461</v>
      </c>
      <c r="B9" s="6"/>
      <c r="C9" s="6"/>
      <c r="D9" s="7"/>
      <c r="E9" s="6"/>
      <c r="F9" s="7"/>
      <c r="G9" s="6"/>
      <c r="H9" s="12">
        <f>H7</f>
        <v>1080</v>
      </c>
      <c r="I9" s="12">
        <f>I7</f>
        <v>1080</v>
      </c>
      <c r="J9" s="13">
        <f>J7</f>
        <v>2100</v>
      </c>
    </row>
    <row r="10" spans="1:10" ht="15" customHeight="1" x14ac:dyDescent="0.2">
      <c r="A10"/>
      <c r="B10"/>
      <c r="C10"/>
      <c r="D10"/>
      <c r="E10"/>
      <c r="F10"/>
      <c r="G10"/>
      <c r="H10"/>
      <c r="I10"/>
      <c r="J10"/>
    </row>
    <row r="11" spans="1:10" ht="15" customHeight="1" x14ac:dyDescent="0.2">
      <c r="A11" s="16">
        <v>90</v>
      </c>
      <c r="B11" s="16">
        <v>5311</v>
      </c>
      <c r="C11" s="16">
        <v>5011</v>
      </c>
      <c r="D11" s="17" t="s">
        <v>232</v>
      </c>
      <c r="E11" s="16"/>
      <c r="F11" s="17"/>
      <c r="G11" s="16"/>
      <c r="H11" s="18">
        <v>2862</v>
      </c>
      <c r="I11" s="18">
        <v>2862</v>
      </c>
      <c r="J11" s="19">
        <f>2882+22</f>
        <v>2904</v>
      </c>
    </row>
    <row r="12" spans="1:10" ht="15" customHeight="1" x14ac:dyDescent="0.2">
      <c r="A12" s="16">
        <v>90</v>
      </c>
      <c r="B12" s="16">
        <v>5311</v>
      </c>
      <c r="C12" s="16">
        <v>5031</v>
      </c>
      <c r="D12" s="17" t="s">
        <v>233</v>
      </c>
      <c r="E12" s="16"/>
      <c r="F12" s="17"/>
      <c r="G12" s="16"/>
      <c r="H12" s="18">
        <v>710</v>
      </c>
      <c r="I12" s="18">
        <v>710</v>
      </c>
      <c r="J12" s="19">
        <v>715</v>
      </c>
    </row>
    <row r="13" spans="1:10" ht="15" customHeight="1" x14ac:dyDescent="0.2">
      <c r="A13" s="16">
        <v>90</v>
      </c>
      <c r="B13" s="16">
        <v>5311</v>
      </c>
      <c r="C13" s="16">
        <v>5032</v>
      </c>
      <c r="D13" s="17" t="s">
        <v>234</v>
      </c>
      <c r="E13" s="16"/>
      <c r="F13" s="17"/>
      <c r="G13" s="16"/>
      <c r="H13" s="18">
        <v>258</v>
      </c>
      <c r="I13" s="18">
        <v>258</v>
      </c>
      <c r="J13" s="19">
        <v>260</v>
      </c>
    </row>
    <row r="14" spans="1:10" ht="15" customHeight="1" x14ac:dyDescent="0.2">
      <c r="A14" s="16">
        <v>90</v>
      </c>
      <c r="B14" s="16">
        <v>5311</v>
      </c>
      <c r="C14" s="16">
        <v>5038</v>
      </c>
      <c r="D14" s="17" t="s">
        <v>235</v>
      </c>
      <c r="E14" s="16"/>
      <c r="F14" s="17"/>
      <c r="G14" s="16"/>
      <c r="H14" s="18">
        <v>12</v>
      </c>
      <c r="I14" s="18">
        <v>12</v>
      </c>
      <c r="J14" s="19">
        <v>12</v>
      </c>
    </row>
    <row r="15" spans="1:10" ht="15" customHeight="1" x14ac:dyDescent="0.2">
      <c r="A15" s="16">
        <v>90</v>
      </c>
      <c r="B15" s="16">
        <v>5311</v>
      </c>
      <c r="C15" s="16">
        <v>5134</v>
      </c>
      <c r="D15" s="17" t="s">
        <v>226</v>
      </c>
      <c r="E15" s="16"/>
      <c r="F15" s="17"/>
      <c r="G15" s="16"/>
      <c r="H15" s="18">
        <v>50</v>
      </c>
      <c r="I15" s="18">
        <v>50</v>
      </c>
      <c r="J15" s="19">
        <v>50</v>
      </c>
    </row>
    <row r="16" spans="1:10" ht="15" customHeight="1" x14ac:dyDescent="0.2">
      <c r="A16" s="16">
        <v>90</v>
      </c>
      <c r="B16" s="16">
        <v>5311</v>
      </c>
      <c r="C16" s="16">
        <v>5136</v>
      </c>
      <c r="D16" s="17" t="s">
        <v>227</v>
      </c>
      <c r="E16" s="16"/>
      <c r="F16" s="17"/>
      <c r="G16" s="16"/>
      <c r="H16" s="18">
        <v>2</v>
      </c>
      <c r="I16" s="18">
        <v>2</v>
      </c>
      <c r="J16" s="19">
        <v>2</v>
      </c>
    </row>
    <row r="17" spans="1:10" ht="15" customHeight="1" x14ac:dyDescent="0.2">
      <c r="A17" s="16">
        <v>90</v>
      </c>
      <c r="B17" s="16">
        <v>5311</v>
      </c>
      <c r="C17" s="16">
        <v>5137</v>
      </c>
      <c r="D17" s="17" t="s">
        <v>16</v>
      </c>
      <c r="E17" s="16"/>
      <c r="F17" s="17"/>
      <c r="G17" s="16"/>
      <c r="H17" s="18">
        <v>30</v>
      </c>
      <c r="I17" s="18">
        <v>30</v>
      </c>
      <c r="J17" s="19">
        <v>30</v>
      </c>
    </row>
    <row r="18" spans="1:10" ht="15" customHeight="1" x14ac:dyDescent="0.2">
      <c r="A18" s="16">
        <v>90</v>
      </c>
      <c r="B18" s="16">
        <v>5311</v>
      </c>
      <c r="C18" s="16">
        <v>5139</v>
      </c>
      <c r="D18" s="17" t="s">
        <v>10</v>
      </c>
      <c r="E18" s="16"/>
      <c r="F18" s="17"/>
      <c r="G18" s="16"/>
      <c r="H18" s="18">
        <v>30</v>
      </c>
      <c r="I18" s="18">
        <v>30</v>
      </c>
      <c r="J18" s="19">
        <v>30</v>
      </c>
    </row>
    <row r="19" spans="1:10" ht="15" customHeight="1" x14ac:dyDescent="0.2">
      <c r="A19" s="16">
        <v>90</v>
      </c>
      <c r="B19" s="16">
        <v>5311</v>
      </c>
      <c r="C19" s="16">
        <v>5139</v>
      </c>
      <c r="D19" s="17" t="s">
        <v>10</v>
      </c>
      <c r="E19" s="16">
        <v>641</v>
      </c>
      <c r="F19" s="17" t="s">
        <v>298</v>
      </c>
      <c r="G19" s="16"/>
      <c r="H19" s="18">
        <v>2</v>
      </c>
      <c r="I19" s="18">
        <v>2</v>
      </c>
      <c r="J19" s="19">
        <v>2</v>
      </c>
    </row>
    <row r="20" spans="1:10" ht="15" customHeight="1" x14ac:dyDescent="0.2">
      <c r="A20" s="16">
        <v>90</v>
      </c>
      <c r="B20" s="16">
        <v>5311</v>
      </c>
      <c r="C20" s="16">
        <v>5151</v>
      </c>
      <c r="D20" s="17" t="s">
        <v>17</v>
      </c>
      <c r="E20" s="16"/>
      <c r="F20" s="17"/>
      <c r="G20" s="16"/>
      <c r="H20" s="18">
        <v>11</v>
      </c>
      <c r="I20" s="18">
        <v>11</v>
      </c>
      <c r="J20" s="19">
        <v>12</v>
      </c>
    </row>
    <row r="21" spans="1:10" ht="15" customHeight="1" x14ac:dyDescent="0.2">
      <c r="A21" s="16">
        <v>90</v>
      </c>
      <c r="B21" s="16">
        <v>5311</v>
      </c>
      <c r="C21" s="16">
        <v>5154</v>
      </c>
      <c r="D21" s="17" t="s">
        <v>19</v>
      </c>
      <c r="E21" s="16"/>
      <c r="F21" s="17"/>
      <c r="G21" s="16"/>
      <c r="H21" s="18">
        <v>160</v>
      </c>
      <c r="I21" s="18">
        <v>160</v>
      </c>
      <c r="J21" s="19">
        <v>116</v>
      </c>
    </row>
    <row r="22" spans="1:10" ht="15" customHeight="1" x14ac:dyDescent="0.2">
      <c r="A22" s="16">
        <v>90</v>
      </c>
      <c r="B22" s="16">
        <v>5311</v>
      </c>
      <c r="C22" s="16">
        <v>5154</v>
      </c>
      <c r="D22" s="17" t="s">
        <v>19</v>
      </c>
      <c r="E22" s="16">
        <v>641</v>
      </c>
      <c r="F22" s="17" t="s">
        <v>298</v>
      </c>
      <c r="G22" s="16"/>
      <c r="H22" s="18">
        <v>0</v>
      </c>
      <c r="I22" s="18">
        <v>0</v>
      </c>
      <c r="J22" s="19">
        <v>2</v>
      </c>
    </row>
    <row r="23" spans="1:10" ht="15" customHeight="1" x14ac:dyDescent="0.2">
      <c r="A23" s="16">
        <v>90</v>
      </c>
      <c r="B23" s="16">
        <v>5311</v>
      </c>
      <c r="C23" s="16">
        <v>5156</v>
      </c>
      <c r="D23" s="17" t="s">
        <v>20</v>
      </c>
      <c r="E23" s="16"/>
      <c r="F23" s="17"/>
      <c r="G23" s="16"/>
      <c r="H23" s="18">
        <v>60</v>
      </c>
      <c r="I23" s="18">
        <v>60</v>
      </c>
      <c r="J23" s="19">
        <v>60</v>
      </c>
    </row>
    <row r="24" spans="1:10" ht="15" customHeight="1" x14ac:dyDescent="0.2">
      <c r="A24" s="16">
        <v>90</v>
      </c>
      <c r="B24" s="16">
        <v>5311</v>
      </c>
      <c r="C24" s="16">
        <v>5156</v>
      </c>
      <c r="D24" s="17" t="s">
        <v>20</v>
      </c>
      <c r="E24" s="16">
        <v>641</v>
      </c>
      <c r="F24" s="17" t="s">
        <v>298</v>
      </c>
      <c r="G24" s="16"/>
      <c r="H24" s="18">
        <v>100</v>
      </c>
      <c r="I24" s="18">
        <v>100</v>
      </c>
      <c r="J24" s="19">
        <v>90</v>
      </c>
    </row>
    <row r="25" spans="1:10" ht="15" customHeight="1" x14ac:dyDescent="0.2">
      <c r="A25" s="16">
        <v>90</v>
      </c>
      <c r="B25" s="16">
        <v>5311</v>
      </c>
      <c r="C25" s="16">
        <v>5161</v>
      </c>
      <c r="D25" s="17" t="s">
        <v>306</v>
      </c>
      <c r="E25" s="16"/>
      <c r="F25" s="17"/>
      <c r="G25" s="16"/>
      <c r="H25" s="18">
        <v>2</v>
      </c>
      <c r="I25" s="18">
        <v>2</v>
      </c>
      <c r="J25" s="19">
        <v>2</v>
      </c>
    </row>
    <row r="26" spans="1:10" ht="15" customHeight="1" x14ac:dyDescent="0.2">
      <c r="A26" s="16">
        <v>90</v>
      </c>
      <c r="B26" s="16">
        <v>5311</v>
      </c>
      <c r="C26" s="16">
        <v>5162</v>
      </c>
      <c r="D26" s="17" t="s">
        <v>21</v>
      </c>
      <c r="E26" s="16"/>
      <c r="F26" s="17"/>
      <c r="G26" s="16"/>
      <c r="H26" s="18">
        <v>73</v>
      </c>
      <c r="I26" s="18">
        <v>73</v>
      </c>
      <c r="J26" s="19">
        <v>80</v>
      </c>
    </row>
    <row r="27" spans="1:10" ht="15" customHeight="1" x14ac:dyDescent="0.2">
      <c r="A27" s="16">
        <v>90</v>
      </c>
      <c r="B27" s="16">
        <v>5311</v>
      </c>
      <c r="C27" s="16">
        <v>5163</v>
      </c>
      <c r="D27" s="17" t="s">
        <v>22</v>
      </c>
      <c r="E27" s="16"/>
      <c r="F27" s="17"/>
      <c r="G27" s="16"/>
      <c r="H27" s="18">
        <v>20</v>
      </c>
      <c r="I27" s="18">
        <v>20</v>
      </c>
      <c r="J27" s="19">
        <v>20</v>
      </c>
    </row>
    <row r="28" spans="1:10" ht="15" customHeight="1" x14ac:dyDescent="0.2">
      <c r="A28" s="16">
        <v>90</v>
      </c>
      <c r="B28" s="16">
        <v>5311</v>
      </c>
      <c r="C28" s="16">
        <v>5167</v>
      </c>
      <c r="D28" s="17" t="s">
        <v>23</v>
      </c>
      <c r="E28" s="16"/>
      <c r="F28" s="17"/>
      <c r="G28" s="16"/>
      <c r="H28" s="18">
        <v>30</v>
      </c>
      <c r="I28" s="18">
        <v>30</v>
      </c>
      <c r="J28" s="19">
        <v>30</v>
      </c>
    </row>
    <row r="29" spans="1:10" ht="15" customHeight="1" x14ac:dyDescent="0.2">
      <c r="A29" s="16">
        <v>90</v>
      </c>
      <c r="B29" s="16">
        <v>5311</v>
      </c>
      <c r="C29" s="16">
        <v>5168</v>
      </c>
      <c r="D29" s="17" t="s">
        <v>170</v>
      </c>
      <c r="E29" s="16"/>
      <c r="F29" s="17"/>
      <c r="G29" s="16"/>
      <c r="H29" s="18">
        <v>10</v>
      </c>
      <c r="I29" s="18">
        <v>10</v>
      </c>
      <c r="J29" s="19">
        <v>10</v>
      </c>
    </row>
    <row r="30" spans="1:10" ht="15" customHeight="1" x14ac:dyDescent="0.2">
      <c r="A30" s="16">
        <v>90</v>
      </c>
      <c r="B30" s="16">
        <v>5311</v>
      </c>
      <c r="C30" s="16">
        <v>5169</v>
      </c>
      <c r="D30" s="17" t="s">
        <v>11</v>
      </c>
      <c r="E30" s="16"/>
      <c r="F30" s="17"/>
      <c r="G30" s="16"/>
      <c r="H30" s="18">
        <v>160</v>
      </c>
      <c r="I30" s="18">
        <v>160</v>
      </c>
      <c r="J30" s="19">
        <v>190</v>
      </c>
    </row>
    <row r="31" spans="1:10" ht="15" customHeight="1" x14ac:dyDescent="0.2">
      <c r="A31" s="16">
        <v>90</v>
      </c>
      <c r="B31" s="16">
        <v>5311</v>
      </c>
      <c r="C31" s="16">
        <v>5169</v>
      </c>
      <c r="D31" s="17" t="s">
        <v>11</v>
      </c>
      <c r="E31" s="16">
        <v>51691</v>
      </c>
      <c r="F31" s="17" t="s">
        <v>313</v>
      </c>
      <c r="G31" s="16"/>
      <c r="H31" s="18">
        <v>40</v>
      </c>
      <c r="I31" s="18">
        <v>40</v>
      </c>
      <c r="J31" s="19">
        <v>40</v>
      </c>
    </row>
    <row r="32" spans="1:10" ht="15" customHeight="1" x14ac:dyDescent="0.2">
      <c r="A32" s="16">
        <v>90</v>
      </c>
      <c r="B32" s="16">
        <v>5311</v>
      </c>
      <c r="C32" s="16">
        <v>5171</v>
      </c>
      <c r="D32" s="17" t="s">
        <v>24</v>
      </c>
      <c r="E32" s="16"/>
      <c r="F32" s="17"/>
      <c r="G32" s="16"/>
      <c r="H32" s="18">
        <v>190</v>
      </c>
      <c r="I32" s="18">
        <v>190</v>
      </c>
      <c r="J32" s="19">
        <v>200</v>
      </c>
    </row>
    <row r="33" spans="1:10" ht="15" customHeight="1" x14ac:dyDescent="0.2">
      <c r="A33" s="16">
        <v>90</v>
      </c>
      <c r="B33" s="16">
        <v>5311</v>
      </c>
      <c r="C33" s="16">
        <v>5171</v>
      </c>
      <c r="D33" s="17" t="s">
        <v>24</v>
      </c>
      <c r="E33" s="16">
        <v>641</v>
      </c>
      <c r="F33" s="17" t="s">
        <v>298</v>
      </c>
      <c r="G33" s="16"/>
      <c r="H33" s="18">
        <v>320</v>
      </c>
      <c r="I33" s="18">
        <v>320</v>
      </c>
      <c r="J33" s="19">
        <v>320</v>
      </c>
    </row>
    <row r="34" spans="1:10" ht="15" customHeight="1" x14ac:dyDescent="0.2">
      <c r="A34" s="16">
        <v>90</v>
      </c>
      <c r="B34" s="16">
        <v>5311</v>
      </c>
      <c r="C34" s="16">
        <v>5173</v>
      </c>
      <c r="D34" s="17" t="s">
        <v>237</v>
      </c>
      <c r="E34" s="16"/>
      <c r="F34" s="17"/>
      <c r="G34" s="16"/>
      <c r="H34" s="18">
        <v>5</v>
      </c>
      <c r="I34" s="18">
        <v>5</v>
      </c>
      <c r="J34" s="19">
        <v>5</v>
      </c>
    </row>
    <row r="35" spans="1:10" ht="15" customHeight="1" x14ac:dyDescent="0.2">
      <c r="A35" s="16">
        <v>90</v>
      </c>
      <c r="B35" s="16">
        <v>5311</v>
      </c>
      <c r="C35" s="16">
        <v>5175</v>
      </c>
      <c r="D35" s="17" t="s">
        <v>240</v>
      </c>
      <c r="E35" s="16"/>
      <c r="F35" s="17"/>
      <c r="G35" s="16"/>
      <c r="H35" s="18">
        <v>15</v>
      </c>
      <c r="I35" s="18">
        <v>15</v>
      </c>
      <c r="J35" s="19">
        <v>15</v>
      </c>
    </row>
    <row r="36" spans="1:10" ht="15" customHeight="1" x14ac:dyDescent="0.2">
      <c r="A36" s="16">
        <v>90</v>
      </c>
      <c r="B36" s="16">
        <v>5311</v>
      </c>
      <c r="C36" s="16">
        <v>5499</v>
      </c>
      <c r="D36" s="17" t="s">
        <v>321</v>
      </c>
      <c r="E36" s="16"/>
      <c r="F36" s="17"/>
      <c r="G36" s="16"/>
      <c r="H36" s="18">
        <v>86</v>
      </c>
      <c r="I36" s="18">
        <v>86</v>
      </c>
      <c r="J36" s="19">
        <v>86</v>
      </c>
    </row>
    <row r="37" spans="1:10" ht="15" customHeight="1" x14ac:dyDescent="0.2">
      <c r="A37"/>
      <c r="B37"/>
      <c r="C37"/>
      <c r="D37"/>
      <c r="E37"/>
      <c r="F37"/>
      <c r="G37"/>
      <c r="H37"/>
      <c r="I37"/>
      <c r="J37"/>
    </row>
    <row r="38" spans="1:10" ht="15" customHeight="1" x14ac:dyDescent="0.2">
      <c r="A38" s="4" t="s">
        <v>463</v>
      </c>
      <c r="B38" s="4"/>
      <c r="C38" s="4"/>
      <c r="D38" s="5"/>
      <c r="E38" s="4"/>
      <c r="F38" s="5"/>
      <c r="G38" s="4"/>
      <c r="H38" s="10">
        <f>SUM(H10:H37)</f>
        <v>5238</v>
      </c>
      <c r="I38" s="10">
        <f>SUM(I10:I37)</f>
        <v>5238</v>
      </c>
      <c r="J38" s="11">
        <f>SUM(J10:J37)</f>
        <v>5283</v>
      </c>
    </row>
    <row r="39" spans="1:10" ht="15" customHeight="1" x14ac:dyDescent="0.2">
      <c r="A39"/>
      <c r="B39"/>
      <c r="C39"/>
      <c r="D39"/>
      <c r="E39"/>
      <c r="F39"/>
      <c r="G39"/>
      <c r="H39"/>
      <c r="I39"/>
      <c r="J39"/>
    </row>
    <row r="40" spans="1:10" ht="15" customHeight="1" x14ac:dyDescent="0.2">
      <c r="A40" s="16">
        <v>90</v>
      </c>
      <c r="B40" s="16">
        <v>5311</v>
      </c>
      <c r="C40" s="16">
        <v>6122</v>
      </c>
      <c r="D40" s="17" t="s">
        <v>158</v>
      </c>
      <c r="E40" s="16"/>
      <c r="F40" s="17"/>
      <c r="G40" s="16"/>
      <c r="H40" s="18">
        <v>0</v>
      </c>
      <c r="I40" s="18">
        <v>85</v>
      </c>
      <c r="J40" s="19">
        <v>0</v>
      </c>
    </row>
    <row r="41" spans="1:10" ht="15" customHeight="1" x14ac:dyDescent="0.2">
      <c r="A41" s="16">
        <v>90</v>
      </c>
      <c r="B41" s="16">
        <v>5311</v>
      </c>
      <c r="C41" s="16">
        <v>6122</v>
      </c>
      <c r="D41" s="17" t="s">
        <v>158</v>
      </c>
      <c r="E41" s="16">
        <v>612290</v>
      </c>
      <c r="F41" s="17" t="s">
        <v>517</v>
      </c>
      <c r="G41" s="16"/>
      <c r="H41" s="18">
        <v>1700</v>
      </c>
      <c r="I41" s="18">
        <v>1700</v>
      </c>
      <c r="J41" s="19">
        <v>0</v>
      </c>
    </row>
    <row r="42" spans="1:10" ht="15" customHeight="1" x14ac:dyDescent="0.2">
      <c r="A42"/>
      <c r="B42"/>
      <c r="C42"/>
      <c r="D42"/>
      <c r="E42"/>
      <c r="F42"/>
      <c r="G42"/>
      <c r="H42"/>
      <c r="I42"/>
      <c r="J42"/>
    </row>
    <row r="43" spans="1:10" ht="15" customHeight="1" x14ac:dyDescent="0.2">
      <c r="A43" s="4" t="s">
        <v>462</v>
      </c>
      <c r="B43" s="4"/>
      <c r="C43" s="4"/>
      <c r="D43" s="5"/>
      <c r="E43" s="4"/>
      <c r="F43" s="5"/>
      <c r="G43" s="4"/>
      <c r="H43" s="10">
        <f>SUM(H39:H42)</f>
        <v>1700</v>
      </c>
      <c r="I43" s="10">
        <f>SUM(I39:I42)</f>
        <v>1785</v>
      </c>
      <c r="J43" s="11">
        <f>SUM(J39:J42)</f>
        <v>0</v>
      </c>
    </row>
    <row r="44" spans="1:10" ht="15" customHeight="1" x14ac:dyDescent="0.2">
      <c r="A44"/>
      <c r="B44"/>
      <c r="C44"/>
      <c r="D44"/>
      <c r="E44"/>
      <c r="F44"/>
      <c r="G44"/>
      <c r="H44"/>
      <c r="I44"/>
      <c r="J44"/>
    </row>
    <row r="45" spans="1:10" ht="15" customHeight="1" x14ac:dyDescent="0.2">
      <c r="A45" s="6" t="s">
        <v>460</v>
      </c>
      <c r="B45" s="6"/>
      <c r="C45" s="6"/>
      <c r="D45" s="7"/>
      <c r="E45" s="6"/>
      <c r="F45" s="7"/>
      <c r="G45" s="6"/>
      <c r="H45" s="12">
        <f>H38+H43</f>
        <v>6938</v>
      </c>
      <c r="I45" s="12">
        <f>I38+I43</f>
        <v>7023</v>
      </c>
      <c r="J45" s="13">
        <f>J38+J43</f>
        <v>5283</v>
      </c>
    </row>
    <row r="46" spans="1:10" ht="15" customHeight="1" x14ac:dyDescent="0.2">
      <c r="A46"/>
      <c r="B46"/>
      <c r="C46"/>
      <c r="D46"/>
      <c r="E46"/>
      <c r="F46"/>
      <c r="G46"/>
      <c r="H46"/>
      <c r="I46"/>
      <c r="J46"/>
    </row>
    <row r="47" spans="1:10" ht="15" customHeight="1" x14ac:dyDescent="0.2">
      <c r="A47" s="8" t="s">
        <v>461</v>
      </c>
      <c r="B47" s="8"/>
      <c r="C47" s="8"/>
      <c r="D47" s="9"/>
      <c r="E47" s="8"/>
      <c r="F47" s="9"/>
      <c r="G47" s="8"/>
      <c r="H47" s="14">
        <f>H9</f>
        <v>1080</v>
      </c>
      <c r="I47" s="14">
        <f>I9</f>
        <v>1080</v>
      </c>
      <c r="J47" s="15">
        <f>J9</f>
        <v>2100</v>
      </c>
    </row>
    <row r="48" spans="1:10" ht="15" customHeight="1" x14ac:dyDescent="0.2">
      <c r="A48" s="8" t="s">
        <v>460</v>
      </c>
      <c r="B48" s="8"/>
      <c r="C48" s="8"/>
      <c r="D48" s="9"/>
      <c r="E48" s="8"/>
      <c r="F48" s="9"/>
      <c r="G48" s="8"/>
      <c r="H48" s="14">
        <f>H45</f>
        <v>6938</v>
      </c>
      <c r="I48" s="14">
        <f>I45</f>
        <v>7023</v>
      </c>
      <c r="J48" s="15">
        <f>J45</f>
        <v>5283</v>
      </c>
    </row>
    <row r="51" spans="10:10" ht="15" customHeight="1" x14ac:dyDescent="0.2">
      <c r="J51" s="24"/>
    </row>
    <row r="53" spans="10:10" ht="15" customHeight="1" x14ac:dyDescent="0.2">
      <c r="J53" s="24"/>
    </row>
  </sheetData>
  <mergeCells count="1">
    <mergeCell ref="A1:J1"/>
  </mergeCells>
  <pageMargins left="0.19685039369791668" right="0.19685039369791668" top="0.19685039369791668" bottom="0.39370078739583336" header="0.19685039369791668" footer="0.19685039369791668"/>
  <pageSetup paperSize="9" fitToHeight="0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J43"/>
  <sheetViews>
    <sheetView zoomScale="74" zoomScaleNormal="74" workbookViewId="0">
      <pane ySplit="2" topLeftCell="A3" activePane="bottomLeft" state="frozenSplit"/>
      <selection pane="bottomLeft" activeCell="F30" sqref="F30"/>
    </sheetView>
  </sheetViews>
  <sheetFormatPr defaultRowHeight="15" customHeight="1" x14ac:dyDescent="0.2"/>
  <cols>
    <col min="1" max="1" width="7.75" style="1" customWidth="1"/>
    <col min="2" max="3" width="5.75" style="1" customWidth="1"/>
    <col min="4" max="4" width="36.75" style="2" customWidth="1"/>
    <col min="5" max="5" width="8.75" style="1" customWidth="1"/>
    <col min="6" max="6" width="45.75" style="2" customWidth="1"/>
    <col min="7" max="7" width="6.75" style="1" customWidth="1"/>
    <col min="8" max="10" width="13.75" style="3" customWidth="1"/>
    <col min="11" max="11" width="13.75" customWidth="1"/>
  </cols>
  <sheetData>
    <row r="1" spans="1:10" s="23" customFormat="1" ht="30" customHeight="1" x14ac:dyDescent="0.2">
      <c r="A1" s="53" t="s">
        <v>6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s="23" customFormat="1" ht="30" customHeight="1" x14ac:dyDescent="0.2">
      <c r="A2" s="20" t="s">
        <v>491</v>
      </c>
      <c r="B2" s="20" t="s">
        <v>0</v>
      </c>
      <c r="C2" s="20" t="s">
        <v>1</v>
      </c>
      <c r="D2" s="21" t="s">
        <v>2</v>
      </c>
      <c r="E2" s="20" t="s">
        <v>3</v>
      </c>
      <c r="F2" s="21" t="s">
        <v>4</v>
      </c>
      <c r="G2" s="20" t="s">
        <v>5</v>
      </c>
      <c r="H2" s="22" t="s">
        <v>492</v>
      </c>
      <c r="I2" s="22" t="s">
        <v>493</v>
      </c>
      <c r="J2" s="22" t="s">
        <v>519</v>
      </c>
    </row>
    <row r="3" spans="1:10" ht="15" customHeight="1" x14ac:dyDescent="0.2">
      <c r="A3"/>
      <c r="B3"/>
      <c r="C3"/>
      <c r="D3"/>
      <c r="E3"/>
      <c r="F3"/>
      <c r="G3"/>
      <c r="H3"/>
      <c r="I3"/>
      <c r="J3"/>
    </row>
    <row r="4" spans="1:10" ht="15" customHeight="1" x14ac:dyDescent="0.2">
      <c r="A4" s="16">
        <v>10</v>
      </c>
      <c r="B4" s="16"/>
      <c r="C4" s="16">
        <v>4121</v>
      </c>
      <c r="D4" s="17" t="s">
        <v>7</v>
      </c>
      <c r="E4" s="16"/>
      <c r="F4" s="17"/>
      <c r="G4" s="16"/>
      <c r="H4" s="18">
        <v>41.3</v>
      </c>
      <c r="I4" s="18">
        <v>41.3</v>
      </c>
      <c r="J4" s="19">
        <v>41.3</v>
      </c>
    </row>
    <row r="5" spans="1:10" ht="15" customHeight="1" x14ac:dyDescent="0.2">
      <c r="A5" s="16">
        <v>10</v>
      </c>
      <c r="B5" s="16">
        <v>5512</v>
      </c>
      <c r="C5" s="16">
        <v>2322</v>
      </c>
      <c r="D5" s="17" t="s">
        <v>8</v>
      </c>
      <c r="E5" s="16">
        <v>541</v>
      </c>
      <c r="F5" s="17" t="s">
        <v>9</v>
      </c>
      <c r="G5" s="16"/>
      <c r="H5" s="18">
        <v>0</v>
      </c>
      <c r="I5" s="18">
        <v>22.4</v>
      </c>
      <c r="J5" s="19">
        <v>0</v>
      </c>
    </row>
    <row r="6" spans="1:10" ht="15" customHeight="1" x14ac:dyDescent="0.2">
      <c r="A6"/>
      <c r="B6"/>
      <c r="C6"/>
      <c r="D6"/>
      <c r="E6"/>
      <c r="F6"/>
      <c r="G6"/>
      <c r="H6"/>
      <c r="I6"/>
      <c r="J6"/>
    </row>
    <row r="7" spans="1:10" ht="15" customHeight="1" x14ac:dyDescent="0.2">
      <c r="A7" s="4" t="s">
        <v>330</v>
      </c>
      <c r="B7" s="4"/>
      <c r="C7" s="4"/>
      <c r="D7" s="5"/>
      <c r="E7" s="4"/>
      <c r="F7" s="5"/>
      <c r="G7" s="4"/>
      <c r="H7" s="10">
        <f>SUM(H3:H6)</f>
        <v>41.3</v>
      </c>
      <c r="I7" s="10">
        <f>SUM(I3:I6)</f>
        <v>63.699999999999996</v>
      </c>
      <c r="J7" s="11">
        <f>SUM(J3:J6)</f>
        <v>41.3</v>
      </c>
    </row>
    <row r="8" spans="1:10" ht="15" customHeight="1" x14ac:dyDescent="0.2">
      <c r="A8"/>
      <c r="B8"/>
      <c r="C8"/>
      <c r="D8"/>
      <c r="E8"/>
      <c r="F8"/>
      <c r="G8"/>
      <c r="H8"/>
      <c r="I8"/>
      <c r="J8"/>
    </row>
    <row r="9" spans="1:10" ht="15" customHeight="1" x14ac:dyDescent="0.2">
      <c r="A9" s="6" t="s">
        <v>329</v>
      </c>
      <c r="B9" s="6"/>
      <c r="C9" s="6"/>
      <c r="D9" s="7"/>
      <c r="E9" s="6"/>
      <c r="F9" s="7"/>
      <c r="G9" s="6"/>
      <c r="H9" s="12">
        <f>H7</f>
        <v>41.3</v>
      </c>
      <c r="I9" s="12">
        <f>I7</f>
        <v>63.699999999999996</v>
      </c>
      <c r="J9" s="13">
        <f>J7</f>
        <v>41.3</v>
      </c>
    </row>
    <row r="10" spans="1:10" ht="15" customHeight="1" x14ac:dyDescent="0.2">
      <c r="A10"/>
      <c r="B10"/>
      <c r="C10"/>
      <c r="D10"/>
      <c r="E10"/>
      <c r="F10"/>
      <c r="G10"/>
      <c r="H10"/>
      <c r="I10"/>
      <c r="J10"/>
    </row>
    <row r="11" spans="1:10" ht="15" customHeight="1" x14ac:dyDescent="0.2">
      <c r="A11" s="16">
        <v>10</v>
      </c>
      <c r="B11" s="16">
        <v>5213</v>
      </c>
      <c r="C11" s="16">
        <v>5139</v>
      </c>
      <c r="D11" s="17" t="s">
        <v>10</v>
      </c>
      <c r="E11" s="16"/>
      <c r="F11" s="17"/>
      <c r="G11" s="16"/>
      <c r="H11" s="18">
        <v>0</v>
      </c>
      <c r="I11" s="18">
        <v>2.2000000000000002</v>
      </c>
      <c r="J11" s="19">
        <v>0</v>
      </c>
    </row>
    <row r="12" spans="1:10" ht="15" customHeight="1" x14ac:dyDescent="0.2">
      <c r="A12" s="16">
        <v>10</v>
      </c>
      <c r="B12" s="16">
        <v>5213</v>
      </c>
      <c r="C12" s="16">
        <v>5169</v>
      </c>
      <c r="D12" s="17" t="s">
        <v>11</v>
      </c>
      <c r="E12" s="16"/>
      <c r="F12" s="17"/>
      <c r="G12" s="16"/>
      <c r="H12" s="18">
        <v>0</v>
      </c>
      <c r="I12" s="18">
        <v>0.7</v>
      </c>
      <c r="J12" s="19">
        <v>0</v>
      </c>
    </row>
    <row r="13" spans="1:10" ht="15" customHeight="1" x14ac:dyDescent="0.2">
      <c r="A13" s="16">
        <v>10</v>
      </c>
      <c r="B13" s="16">
        <v>5213</v>
      </c>
      <c r="C13" s="16">
        <v>5903</v>
      </c>
      <c r="D13" s="17" t="s">
        <v>12</v>
      </c>
      <c r="E13" s="16"/>
      <c r="F13" s="17"/>
      <c r="G13" s="16"/>
      <c r="H13" s="18">
        <v>25</v>
      </c>
      <c r="I13" s="18">
        <v>22.1</v>
      </c>
      <c r="J13" s="19">
        <v>25</v>
      </c>
    </row>
    <row r="14" spans="1:10" ht="15" customHeight="1" x14ac:dyDescent="0.2">
      <c r="A14" s="16">
        <v>10</v>
      </c>
      <c r="B14" s="16">
        <v>5213</v>
      </c>
      <c r="C14" s="16">
        <v>5903</v>
      </c>
      <c r="D14" s="17" t="s">
        <v>12</v>
      </c>
      <c r="E14" s="16">
        <v>5212</v>
      </c>
      <c r="F14" s="17" t="s">
        <v>13</v>
      </c>
      <c r="G14" s="16"/>
      <c r="H14" s="18">
        <v>75</v>
      </c>
      <c r="I14" s="18">
        <v>75</v>
      </c>
      <c r="J14" s="19">
        <v>75</v>
      </c>
    </row>
    <row r="15" spans="1:10" ht="15" customHeight="1" x14ac:dyDescent="0.2">
      <c r="A15" s="16">
        <v>10</v>
      </c>
      <c r="B15" s="16">
        <v>5512</v>
      </c>
      <c r="C15" s="16">
        <v>5019</v>
      </c>
      <c r="D15" s="17" t="s">
        <v>14</v>
      </c>
      <c r="E15" s="16">
        <v>541</v>
      </c>
      <c r="F15" s="17" t="s">
        <v>9</v>
      </c>
      <c r="G15" s="16"/>
      <c r="H15" s="18">
        <v>20</v>
      </c>
      <c r="I15" s="18">
        <v>20</v>
      </c>
      <c r="J15" s="19">
        <v>20</v>
      </c>
    </row>
    <row r="16" spans="1:10" ht="15" customHeight="1" x14ac:dyDescent="0.2">
      <c r="A16" s="16">
        <v>10</v>
      </c>
      <c r="B16" s="16">
        <v>5512</v>
      </c>
      <c r="C16" s="16">
        <v>5021</v>
      </c>
      <c r="D16" s="17" t="s">
        <v>15</v>
      </c>
      <c r="E16" s="16">
        <v>541</v>
      </c>
      <c r="F16" s="17" t="s">
        <v>9</v>
      </c>
      <c r="G16" s="16"/>
      <c r="H16" s="18">
        <v>80</v>
      </c>
      <c r="I16" s="18">
        <v>80</v>
      </c>
      <c r="J16" s="19">
        <v>100</v>
      </c>
    </row>
    <row r="17" spans="1:10" ht="15" customHeight="1" x14ac:dyDescent="0.2">
      <c r="A17" s="16">
        <v>10</v>
      </c>
      <c r="B17" s="16">
        <v>5512</v>
      </c>
      <c r="C17" s="16">
        <v>5137</v>
      </c>
      <c r="D17" s="17" t="s">
        <v>16</v>
      </c>
      <c r="E17" s="16">
        <v>541</v>
      </c>
      <c r="F17" s="17" t="s">
        <v>9</v>
      </c>
      <c r="G17" s="16"/>
      <c r="H17" s="18">
        <v>60</v>
      </c>
      <c r="I17" s="18">
        <v>60</v>
      </c>
      <c r="J17" s="19">
        <v>120</v>
      </c>
    </row>
    <row r="18" spans="1:10" ht="15" customHeight="1" x14ac:dyDescent="0.2">
      <c r="A18" s="16">
        <v>10</v>
      </c>
      <c r="B18" s="16">
        <v>5512</v>
      </c>
      <c r="C18" s="16">
        <v>5139</v>
      </c>
      <c r="D18" s="17" t="s">
        <v>10</v>
      </c>
      <c r="E18" s="16">
        <v>541</v>
      </c>
      <c r="F18" s="17" t="s">
        <v>9</v>
      </c>
      <c r="G18" s="16"/>
      <c r="H18" s="18">
        <v>40</v>
      </c>
      <c r="I18" s="18">
        <v>40</v>
      </c>
      <c r="J18" s="19">
        <v>60</v>
      </c>
    </row>
    <row r="19" spans="1:10" ht="15" customHeight="1" x14ac:dyDescent="0.2">
      <c r="A19" s="16">
        <v>10</v>
      </c>
      <c r="B19" s="16">
        <v>5512</v>
      </c>
      <c r="C19" s="16">
        <v>5151</v>
      </c>
      <c r="D19" s="17" t="s">
        <v>17</v>
      </c>
      <c r="E19" s="16">
        <v>541</v>
      </c>
      <c r="F19" s="17" t="s">
        <v>9</v>
      </c>
      <c r="G19" s="16"/>
      <c r="H19" s="18">
        <v>35</v>
      </c>
      <c r="I19" s="18">
        <v>35</v>
      </c>
      <c r="J19" s="19">
        <v>35</v>
      </c>
    </row>
    <row r="20" spans="1:10" ht="15" customHeight="1" x14ac:dyDescent="0.2">
      <c r="A20" s="16">
        <v>10</v>
      </c>
      <c r="B20" s="16">
        <v>5512</v>
      </c>
      <c r="C20" s="16">
        <v>5153</v>
      </c>
      <c r="D20" s="17" t="s">
        <v>18</v>
      </c>
      <c r="E20" s="16">
        <v>541</v>
      </c>
      <c r="F20" s="17" t="s">
        <v>9</v>
      </c>
      <c r="G20" s="16"/>
      <c r="H20" s="18">
        <v>370</v>
      </c>
      <c r="I20" s="18">
        <v>370</v>
      </c>
      <c r="J20" s="19">
        <v>190</v>
      </c>
    </row>
    <row r="21" spans="1:10" ht="15" customHeight="1" x14ac:dyDescent="0.2">
      <c r="A21" s="16">
        <v>10</v>
      </c>
      <c r="B21" s="16">
        <v>5512</v>
      </c>
      <c r="C21" s="16">
        <v>5154</v>
      </c>
      <c r="D21" s="17" t="s">
        <v>19</v>
      </c>
      <c r="E21" s="16">
        <v>541</v>
      </c>
      <c r="F21" s="17" t="s">
        <v>9</v>
      </c>
      <c r="G21" s="16"/>
      <c r="H21" s="18">
        <v>70</v>
      </c>
      <c r="I21" s="18">
        <v>70</v>
      </c>
      <c r="J21" s="19">
        <v>50</v>
      </c>
    </row>
    <row r="22" spans="1:10" ht="15" customHeight="1" x14ac:dyDescent="0.2">
      <c r="A22" s="16">
        <v>10</v>
      </c>
      <c r="B22" s="16">
        <v>5512</v>
      </c>
      <c r="C22" s="16">
        <v>5156</v>
      </c>
      <c r="D22" s="17" t="s">
        <v>20</v>
      </c>
      <c r="E22" s="16">
        <v>541</v>
      </c>
      <c r="F22" s="17" t="s">
        <v>9</v>
      </c>
      <c r="G22" s="16"/>
      <c r="H22" s="18">
        <v>25</v>
      </c>
      <c r="I22" s="18">
        <v>25</v>
      </c>
      <c r="J22" s="19">
        <v>35</v>
      </c>
    </row>
    <row r="23" spans="1:10" ht="15" customHeight="1" x14ac:dyDescent="0.2">
      <c r="A23" s="16">
        <v>10</v>
      </c>
      <c r="B23" s="16">
        <v>5512</v>
      </c>
      <c r="C23" s="16">
        <v>5162</v>
      </c>
      <c r="D23" s="17" t="s">
        <v>21</v>
      </c>
      <c r="E23" s="16">
        <v>541</v>
      </c>
      <c r="F23" s="17" t="s">
        <v>9</v>
      </c>
      <c r="G23" s="16"/>
      <c r="H23" s="18">
        <v>8</v>
      </c>
      <c r="I23" s="18">
        <v>8</v>
      </c>
      <c r="J23" s="19">
        <v>8</v>
      </c>
    </row>
    <row r="24" spans="1:10" ht="15" customHeight="1" x14ac:dyDescent="0.2">
      <c r="A24" s="16">
        <v>10</v>
      </c>
      <c r="B24" s="16">
        <v>5512</v>
      </c>
      <c r="C24" s="16">
        <v>5163</v>
      </c>
      <c r="D24" s="17" t="s">
        <v>22</v>
      </c>
      <c r="E24" s="16">
        <v>541</v>
      </c>
      <c r="F24" s="17" t="s">
        <v>9</v>
      </c>
      <c r="G24" s="16"/>
      <c r="H24" s="18">
        <v>30</v>
      </c>
      <c r="I24" s="18">
        <v>30</v>
      </c>
      <c r="J24" s="19">
        <v>35</v>
      </c>
    </row>
    <row r="25" spans="1:10" ht="15" customHeight="1" x14ac:dyDescent="0.2">
      <c r="A25" s="16">
        <v>10</v>
      </c>
      <c r="B25" s="16">
        <v>5512</v>
      </c>
      <c r="C25" s="16">
        <v>5167</v>
      </c>
      <c r="D25" s="17" t="s">
        <v>23</v>
      </c>
      <c r="E25" s="16">
        <v>541</v>
      </c>
      <c r="F25" s="17" t="s">
        <v>9</v>
      </c>
      <c r="G25" s="16"/>
      <c r="H25" s="18">
        <v>0</v>
      </c>
      <c r="I25" s="18">
        <v>0.3</v>
      </c>
      <c r="J25" s="19">
        <v>10</v>
      </c>
    </row>
    <row r="26" spans="1:10" ht="15" customHeight="1" x14ac:dyDescent="0.2">
      <c r="A26" s="16">
        <v>10</v>
      </c>
      <c r="B26" s="16">
        <v>5512</v>
      </c>
      <c r="C26" s="16">
        <v>5169</v>
      </c>
      <c r="D26" s="17" t="s">
        <v>11</v>
      </c>
      <c r="E26" s="16">
        <v>541</v>
      </c>
      <c r="F26" s="17" t="s">
        <v>9</v>
      </c>
      <c r="G26" s="16"/>
      <c r="H26" s="18">
        <v>25</v>
      </c>
      <c r="I26" s="18">
        <v>47.1</v>
      </c>
      <c r="J26" s="19">
        <v>15</v>
      </c>
    </row>
    <row r="27" spans="1:10" ht="15" customHeight="1" x14ac:dyDescent="0.2">
      <c r="A27" s="16">
        <v>10</v>
      </c>
      <c r="B27" s="16">
        <v>5512</v>
      </c>
      <c r="C27" s="16">
        <v>5171</v>
      </c>
      <c r="D27" s="17" t="s">
        <v>24</v>
      </c>
      <c r="E27" s="16">
        <v>541</v>
      </c>
      <c r="F27" s="17" t="s">
        <v>9</v>
      </c>
      <c r="G27" s="16"/>
      <c r="H27" s="18">
        <v>80</v>
      </c>
      <c r="I27" s="18">
        <v>80</v>
      </c>
      <c r="J27" s="19">
        <v>165</v>
      </c>
    </row>
    <row r="28" spans="1:10" ht="15" customHeight="1" x14ac:dyDescent="0.2">
      <c r="A28" s="16">
        <v>10</v>
      </c>
      <c r="B28" s="16">
        <v>6221</v>
      </c>
      <c r="C28" s="16">
        <v>5151</v>
      </c>
      <c r="D28" s="17" t="s">
        <v>17</v>
      </c>
      <c r="E28" s="16"/>
      <c r="F28" s="17"/>
      <c r="G28" s="16"/>
      <c r="H28" s="18">
        <v>0</v>
      </c>
      <c r="I28" s="18">
        <v>3.6</v>
      </c>
      <c r="J28" s="19">
        <v>0</v>
      </c>
    </row>
    <row r="29" spans="1:10" ht="15" customHeight="1" x14ac:dyDescent="0.2">
      <c r="A29" s="16">
        <v>10</v>
      </c>
      <c r="B29" s="16">
        <v>6221</v>
      </c>
      <c r="C29" s="16">
        <v>5153</v>
      </c>
      <c r="D29" s="17" t="s">
        <v>18</v>
      </c>
      <c r="E29" s="16"/>
      <c r="F29" s="17"/>
      <c r="G29" s="16"/>
      <c r="H29" s="18">
        <v>0</v>
      </c>
      <c r="I29" s="18">
        <v>24.6</v>
      </c>
      <c r="J29" s="19">
        <v>0</v>
      </c>
    </row>
    <row r="30" spans="1:10" ht="15" customHeight="1" x14ac:dyDescent="0.2">
      <c r="A30" s="16">
        <v>10</v>
      </c>
      <c r="B30" s="16">
        <v>6221</v>
      </c>
      <c r="C30" s="16">
        <v>5154</v>
      </c>
      <c r="D30" s="17" t="s">
        <v>19</v>
      </c>
      <c r="E30" s="16"/>
      <c r="F30" s="17"/>
      <c r="G30" s="16"/>
      <c r="H30" s="18">
        <v>0</v>
      </c>
      <c r="I30" s="18">
        <v>20.9</v>
      </c>
      <c r="J30" s="19">
        <v>0</v>
      </c>
    </row>
    <row r="31" spans="1:10" ht="15" customHeight="1" x14ac:dyDescent="0.2">
      <c r="A31" s="16">
        <v>10</v>
      </c>
      <c r="B31" s="16">
        <v>6221</v>
      </c>
      <c r="C31" s="16">
        <v>5169</v>
      </c>
      <c r="D31" s="17" t="s">
        <v>11</v>
      </c>
      <c r="E31" s="16"/>
      <c r="F31" s="17"/>
      <c r="G31" s="16"/>
      <c r="H31" s="18">
        <v>200</v>
      </c>
      <c r="I31" s="18">
        <v>150.9</v>
      </c>
      <c r="J31" s="19">
        <v>0</v>
      </c>
    </row>
    <row r="32" spans="1:10" ht="15" customHeight="1" x14ac:dyDescent="0.2">
      <c r="A32"/>
      <c r="B32"/>
      <c r="C32"/>
      <c r="D32"/>
      <c r="E32"/>
      <c r="F32"/>
      <c r="G32"/>
      <c r="H32"/>
      <c r="I32"/>
      <c r="J32"/>
    </row>
    <row r="33" spans="1:10" ht="15" customHeight="1" x14ac:dyDescent="0.2">
      <c r="A33" s="4" t="s">
        <v>328</v>
      </c>
      <c r="B33" s="4"/>
      <c r="C33" s="4"/>
      <c r="D33" s="5"/>
      <c r="E33" s="4"/>
      <c r="F33" s="5"/>
      <c r="G33" s="4"/>
      <c r="H33" s="10">
        <f>SUM(H10:H32)</f>
        <v>1143</v>
      </c>
      <c r="I33" s="10">
        <f>SUM(I10:I32)</f>
        <v>1165.4000000000001</v>
      </c>
      <c r="J33" s="11">
        <f>SUM(J10:J32)</f>
        <v>943</v>
      </c>
    </row>
    <row r="34" spans="1:10" ht="15" customHeight="1" x14ac:dyDescent="0.2">
      <c r="A34"/>
      <c r="B34"/>
      <c r="C34"/>
      <c r="D34"/>
      <c r="E34"/>
      <c r="F34"/>
      <c r="G34"/>
      <c r="H34"/>
      <c r="I34"/>
      <c r="J34"/>
    </row>
    <row r="35" spans="1:10" ht="15" customHeight="1" x14ac:dyDescent="0.2">
      <c r="A35" s="6" t="s">
        <v>327</v>
      </c>
      <c r="B35" s="6"/>
      <c r="C35" s="6"/>
      <c r="D35" s="7"/>
      <c r="E35" s="6"/>
      <c r="F35" s="7"/>
      <c r="G35" s="6"/>
      <c r="H35" s="12">
        <f>H33</f>
        <v>1143</v>
      </c>
      <c r="I35" s="12">
        <f>I33</f>
        <v>1165.4000000000001</v>
      </c>
      <c r="J35" s="13">
        <f>J33</f>
        <v>943</v>
      </c>
    </row>
    <row r="36" spans="1:10" ht="15" customHeight="1" x14ac:dyDescent="0.2">
      <c r="A36"/>
      <c r="B36"/>
      <c r="C36"/>
      <c r="D36"/>
      <c r="E36"/>
      <c r="F36"/>
      <c r="G36"/>
      <c r="H36"/>
      <c r="I36"/>
      <c r="J36"/>
    </row>
    <row r="37" spans="1:10" ht="15" customHeight="1" x14ac:dyDescent="0.2">
      <c r="A37" s="8" t="s">
        <v>326</v>
      </c>
      <c r="B37" s="8"/>
      <c r="C37" s="8"/>
      <c r="D37" s="9"/>
      <c r="E37" s="8"/>
      <c r="F37" s="9"/>
      <c r="G37" s="8"/>
      <c r="H37" s="14">
        <f>H9</f>
        <v>41.3</v>
      </c>
      <c r="I37" s="14">
        <f>I9</f>
        <v>63.699999999999996</v>
      </c>
      <c r="J37" s="15">
        <f>J9</f>
        <v>41.3</v>
      </c>
    </row>
    <row r="38" spans="1:10" ht="15" customHeight="1" x14ac:dyDescent="0.2">
      <c r="A38" s="8" t="s">
        <v>325</v>
      </c>
      <c r="B38" s="8"/>
      <c r="C38" s="8"/>
      <c r="D38" s="9"/>
      <c r="E38" s="8"/>
      <c r="F38" s="9"/>
      <c r="G38" s="8"/>
      <c r="H38" s="14">
        <f>H35</f>
        <v>1143</v>
      </c>
      <c r="I38" s="14">
        <f>I35</f>
        <v>1165.4000000000001</v>
      </c>
      <c r="J38" s="15">
        <f>J35</f>
        <v>943</v>
      </c>
    </row>
    <row r="41" spans="1:10" ht="15" customHeight="1" x14ac:dyDescent="0.2">
      <c r="J41" s="24"/>
    </row>
    <row r="43" spans="1:10" ht="15" customHeight="1" x14ac:dyDescent="0.2">
      <c r="J43" s="24"/>
    </row>
  </sheetData>
  <mergeCells count="1">
    <mergeCell ref="A1:J1"/>
  </mergeCells>
  <pageMargins left="0.19685039369791668" right="0.19685039369791668" top="0.19685039369791668" bottom="0.39370078739583336" header="0.19685039369791668" footer="0.19685039369791668"/>
  <pageSetup paperSize="9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J55"/>
  <sheetViews>
    <sheetView zoomScale="74" zoomScaleNormal="74" workbookViewId="0">
      <pane ySplit="2" topLeftCell="A12" activePane="bottomLeft" state="frozenSplit"/>
      <selection sqref="A1:J1"/>
      <selection pane="bottomLeft" activeCell="J3" sqref="J3"/>
    </sheetView>
  </sheetViews>
  <sheetFormatPr defaultRowHeight="15" customHeight="1" x14ac:dyDescent="0.2"/>
  <cols>
    <col min="1" max="1" width="7.75" style="1" customWidth="1"/>
    <col min="2" max="3" width="5.75" style="1" customWidth="1"/>
    <col min="4" max="4" width="36.75" style="2" customWidth="1"/>
    <col min="5" max="5" width="8.75" style="1" customWidth="1"/>
    <col min="6" max="6" width="45.75" style="2" customWidth="1"/>
    <col min="7" max="7" width="6.75" style="1" customWidth="1"/>
    <col min="8" max="10" width="13.75" style="3" customWidth="1"/>
    <col min="11" max="11" width="13.75" customWidth="1"/>
  </cols>
  <sheetData>
    <row r="1" spans="1:10" s="23" customFormat="1" ht="30" customHeight="1" x14ac:dyDescent="0.2">
      <c r="A1" s="53" t="s">
        <v>25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s="23" customFormat="1" ht="30" customHeight="1" x14ac:dyDescent="0.2">
      <c r="A2" s="20" t="s">
        <v>491</v>
      </c>
      <c r="B2" s="20" t="s">
        <v>0</v>
      </c>
      <c r="C2" s="20" t="s">
        <v>1</v>
      </c>
      <c r="D2" s="21" t="s">
        <v>2</v>
      </c>
      <c r="E2" s="20" t="s">
        <v>3</v>
      </c>
      <c r="F2" s="21" t="s">
        <v>4</v>
      </c>
      <c r="G2" s="20" t="s">
        <v>5</v>
      </c>
      <c r="H2" s="22" t="s">
        <v>492</v>
      </c>
      <c r="I2" s="22" t="s">
        <v>493</v>
      </c>
      <c r="J2" s="22" t="s">
        <v>519</v>
      </c>
    </row>
    <row r="3" spans="1:10" ht="15" customHeight="1" x14ac:dyDescent="0.2">
      <c r="A3"/>
      <c r="B3"/>
      <c r="C3"/>
      <c r="D3"/>
      <c r="E3"/>
      <c r="F3"/>
      <c r="G3"/>
      <c r="H3"/>
      <c r="I3"/>
      <c r="J3"/>
    </row>
    <row r="4" spans="1:10" s="23" customFormat="1" ht="30" customHeight="1" x14ac:dyDescent="0.2">
      <c r="A4" s="55" t="s">
        <v>342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5" customHeight="1" x14ac:dyDescent="0.2">
      <c r="A5"/>
      <c r="B5"/>
      <c r="C5"/>
      <c r="D5"/>
      <c r="E5"/>
      <c r="F5"/>
      <c r="G5"/>
      <c r="H5"/>
      <c r="I5"/>
      <c r="J5"/>
    </row>
    <row r="6" spans="1:10" ht="15" customHeight="1" x14ac:dyDescent="0.2">
      <c r="A6" s="16">
        <v>21</v>
      </c>
      <c r="B6" s="16"/>
      <c r="C6" s="16">
        <v>1361</v>
      </c>
      <c r="D6" s="17" t="s">
        <v>26</v>
      </c>
      <c r="E6" s="16"/>
      <c r="F6" s="17"/>
      <c r="G6" s="16"/>
      <c r="H6" s="18">
        <v>1000</v>
      </c>
      <c r="I6" s="18">
        <v>1000</v>
      </c>
      <c r="J6" s="19">
        <v>1000</v>
      </c>
    </row>
    <row r="7" spans="1:10" ht="15" customHeight="1" x14ac:dyDescent="0.2">
      <c r="A7" s="16">
        <v>21</v>
      </c>
      <c r="B7" s="16"/>
      <c r="C7" s="16">
        <v>4116</v>
      </c>
      <c r="D7" s="17" t="s">
        <v>27</v>
      </c>
      <c r="E7" s="16">
        <v>1901</v>
      </c>
      <c r="F7" s="17" t="s">
        <v>28</v>
      </c>
      <c r="G7" s="16">
        <v>34054</v>
      </c>
      <c r="H7" s="18">
        <v>0</v>
      </c>
      <c r="I7" s="18">
        <v>1025</v>
      </c>
      <c r="J7" s="19">
        <v>0</v>
      </c>
    </row>
    <row r="8" spans="1:10" ht="15" customHeight="1" x14ac:dyDescent="0.2">
      <c r="A8" s="16">
        <v>21</v>
      </c>
      <c r="B8" s="16">
        <v>3635</v>
      </c>
      <c r="C8" s="16">
        <v>2212</v>
      </c>
      <c r="D8" s="17" t="s">
        <v>29</v>
      </c>
      <c r="E8" s="16"/>
      <c r="F8" s="17"/>
      <c r="G8" s="16"/>
      <c r="H8" s="18">
        <v>800</v>
      </c>
      <c r="I8" s="18">
        <v>800</v>
      </c>
      <c r="J8" s="19">
        <v>800</v>
      </c>
    </row>
    <row r="9" spans="1:10" ht="15" customHeight="1" x14ac:dyDescent="0.2">
      <c r="A9"/>
      <c r="B9"/>
      <c r="C9"/>
      <c r="D9"/>
      <c r="E9"/>
      <c r="F9"/>
      <c r="G9"/>
      <c r="H9"/>
      <c r="I9"/>
      <c r="J9"/>
    </row>
    <row r="10" spans="1:10" ht="15" customHeight="1" x14ac:dyDescent="0.2">
      <c r="A10" s="4" t="s">
        <v>340</v>
      </c>
      <c r="B10" s="4"/>
      <c r="C10" s="4"/>
      <c r="D10" s="5"/>
      <c r="E10" s="4"/>
      <c r="F10" s="5"/>
      <c r="G10" s="4"/>
      <c r="H10" s="10">
        <f>SUM(H3:H9)</f>
        <v>1800</v>
      </c>
      <c r="I10" s="10">
        <f>SUM(I3:I9)</f>
        <v>2825</v>
      </c>
      <c r="J10" s="11">
        <f>SUM(J3:J9)</f>
        <v>1800</v>
      </c>
    </row>
    <row r="11" spans="1:10" ht="15" customHeight="1" x14ac:dyDescent="0.2">
      <c r="A11"/>
      <c r="B11"/>
      <c r="C11"/>
      <c r="D11"/>
      <c r="E11"/>
      <c r="F11"/>
      <c r="G11"/>
      <c r="H11"/>
      <c r="I11"/>
      <c r="J11"/>
    </row>
    <row r="12" spans="1:10" ht="15" customHeight="1" x14ac:dyDescent="0.2">
      <c r="A12" s="6" t="s">
        <v>339</v>
      </c>
      <c r="B12" s="6"/>
      <c r="C12" s="6"/>
      <c r="D12" s="7"/>
      <c r="E12" s="6"/>
      <c r="F12" s="7"/>
      <c r="G12" s="6"/>
      <c r="H12" s="12">
        <f>H10</f>
        <v>1800</v>
      </c>
      <c r="I12" s="12">
        <f>I10</f>
        <v>2825</v>
      </c>
      <c r="J12" s="13">
        <f>J10</f>
        <v>1800</v>
      </c>
    </row>
    <row r="13" spans="1:10" ht="15" customHeight="1" x14ac:dyDescent="0.2">
      <c r="A13"/>
      <c r="B13"/>
      <c r="C13"/>
      <c r="D13"/>
      <c r="E13"/>
      <c r="F13"/>
      <c r="G13"/>
      <c r="H13"/>
      <c r="I13"/>
      <c r="J13"/>
    </row>
    <row r="14" spans="1:10" ht="15" customHeight="1" x14ac:dyDescent="0.2">
      <c r="A14" s="16">
        <v>21</v>
      </c>
      <c r="B14" s="16">
        <v>3322</v>
      </c>
      <c r="C14" s="16">
        <v>5169</v>
      </c>
      <c r="D14" s="17" t="s">
        <v>11</v>
      </c>
      <c r="E14" s="16">
        <v>1901</v>
      </c>
      <c r="F14" s="17" t="s">
        <v>28</v>
      </c>
      <c r="G14" s="16"/>
      <c r="H14" s="18">
        <v>1800</v>
      </c>
      <c r="I14" s="18">
        <v>3000</v>
      </c>
      <c r="J14" s="19">
        <v>4500</v>
      </c>
    </row>
    <row r="15" spans="1:10" ht="15" customHeight="1" x14ac:dyDescent="0.2">
      <c r="A15" s="16">
        <v>21</v>
      </c>
      <c r="B15" s="16">
        <v>3322</v>
      </c>
      <c r="C15" s="16">
        <v>5169</v>
      </c>
      <c r="D15" s="17" t="s">
        <v>11</v>
      </c>
      <c r="E15" s="16">
        <v>1901</v>
      </c>
      <c r="F15" s="17" t="s">
        <v>28</v>
      </c>
      <c r="G15" s="16">
        <v>34054</v>
      </c>
      <c r="H15" s="18">
        <v>0</v>
      </c>
      <c r="I15" s="18">
        <v>1025</v>
      </c>
      <c r="J15" s="19">
        <v>0</v>
      </c>
    </row>
    <row r="16" spans="1:10" ht="15" customHeight="1" x14ac:dyDescent="0.2">
      <c r="A16" s="16">
        <v>21</v>
      </c>
      <c r="B16" s="16">
        <v>3635</v>
      </c>
      <c r="C16" s="16">
        <v>5169</v>
      </c>
      <c r="D16" s="17" t="s">
        <v>11</v>
      </c>
      <c r="E16" s="16"/>
      <c r="F16" s="17"/>
      <c r="G16" s="16"/>
      <c r="H16" s="18">
        <v>0</v>
      </c>
      <c r="I16" s="18">
        <v>220</v>
      </c>
      <c r="J16" s="19">
        <v>550</v>
      </c>
    </row>
    <row r="17" spans="1:10" ht="15" customHeight="1" x14ac:dyDescent="0.2">
      <c r="A17" s="16">
        <v>21</v>
      </c>
      <c r="B17" s="16">
        <v>6171</v>
      </c>
      <c r="C17" s="16">
        <v>5169</v>
      </c>
      <c r="D17" s="17" t="s">
        <v>11</v>
      </c>
      <c r="E17" s="16"/>
      <c r="F17" s="17"/>
      <c r="G17" s="16"/>
      <c r="H17" s="18">
        <v>400</v>
      </c>
      <c r="I17" s="18">
        <v>400</v>
      </c>
      <c r="J17" s="19">
        <v>400</v>
      </c>
    </row>
    <row r="18" spans="1:10" ht="15" customHeight="1" x14ac:dyDescent="0.2">
      <c r="A18"/>
      <c r="B18"/>
      <c r="C18"/>
      <c r="D18"/>
      <c r="E18"/>
      <c r="F18"/>
      <c r="G18"/>
      <c r="H18"/>
      <c r="I18"/>
      <c r="J18"/>
    </row>
    <row r="19" spans="1:10" ht="15" customHeight="1" x14ac:dyDescent="0.2">
      <c r="A19" s="4" t="s">
        <v>338</v>
      </c>
      <c r="B19" s="4"/>
      <c r="C19" s="4"/>
      <c r="D19" s="5"/>
      <c r="E19" s="4"/>
      <c r="F19" s="5"/>
      <c r="G19" s="4"/>
      <c r="H19" s="10">
        <f>SUM(H13:H18)</f>
        <v>2200</v>
      </c>
      <c r="I19" s="10">
        <f>SUM(I13:I18)</f>
        <v>4645</v>
      </c>
      <c r="J19" s="11">
        <f>SUM(J13:J18)</f>
        <v>5450</v>
      </c>
    </row>
    <row r="20" spans="1:10" ht="15" customHeight="1" x14ac:dyDescent="0.2">
      <c r="A20"/>
      <c r="B20"/>
      <c r="C20"/>
      <c r="D20"/>
      <c r="E20"/>
      <c r="F20"/>
      <c r="G20"/>
      <c r="H20"/>
      <c r="I20"/>
      <c r="J20"/>
    </row>
    <row r="21" spans="1:10" ht="15" customHeight="1" x14ac:dyDescent="0.2">
      <c r="A21" s="6" t="s">
        <v>337</v>
      </c>
      <c r="B21" s="6"/>
      <c r="C21" s="6"/>
      <c r="D21" s="7"/>
      <c r="E21" s="6"/>
      <c r="F21" s="7"/>
      <c r="G21" s="6"/>
      <c r="H21" s="12">
        <f>H19</f>
        <v>2200</v>
      </c>
      <c r="I21" s="12">
        <f>I19</f>
        <v>4645</v>
      </c>
      <c r="J21" s="13">
        <f>J19</f>
        <v>5450</v>
      </c>
    </row>
    <row r="22" spans="1:10" ht="15" customHeight="1" x14ac:dyDescent="0.2">
      <c r="A22"/>
      <c r="B22"/>
      <c r="C22"/>
      <c r="D22"/>
      <c r="E22"/>
      <c r="F22"/>
      <c r="G22"/>
      <c r="H22"/>
      <c r="I22"/>
      <c r="J22"/>
    </row>
    <row r="23" spans="1:10" s="23" customFormat="1" ht="30" customHeight="1" x14ac:dyDescent="0.2">
      <c r="A23" s="55" t="s">
        <v>341</v>
      </c>
      <c r="B23" s="54"/>
      <c r="C23" s="54"/>
      <c r="D23" s="54"/>
      <c r="E23" s="54"/>
      <c r="F23" s="54"/>
      <c r="G23" s="54"/>
      <c r="H23" s="54"/>
      <c r="I23" s="54"/>
      <c r="J23" s="54"/>
    </row>
    <row r="24" spans="1:10" ht="15" customHeight="1" x14ac:dyDescent="0.2">
      <c r="A24"/>
      <c r="B24"/>
      <c r="C24"/>
      <c r="D24"/>
      <c r="E24"/>
      <c r="F24"/>
      <c r="G24"/>
      <c r="H24"/>
      <c r="I24"/>
      <c r="J24"/>
    </row>
    <row r="25" spans="1:10" ht="15" customHeight="1" x14ac:dyDescent="0.2">
      <c r="A25" s="16">
        <v>22</v>
      </c>
      <c r="B25" s="16"/>
      <c r="C25" s="16">
        <v>1334</v>
      </c>
      <c r="D25" s="17" t="s">
        <v>30</v>
      </c>
      <c r="E25" s="16"/>
      <c r="F25" s="17"/>
      <c r="G25" s="16"/>
      <c r="H25" s="18">
        <v>200</v>
      </c>
      <c r="I25" s="18">
        <v>200</v>
      </c>
      <c r="J25" s="19">
        <v>100</v>
      </c>
    </row>
    <row r="26" spans="1:10" ht="15" customHeight="1" x14ac:dyDescent="0.2">
      <c r="A26" s="16">
        <v>22</v>
      </c>
      <c r="B26" s="16"/>
      <c r="C26" s="16">
        <v>1356</v>
      </c>
      <c r="D26" s="17" t="s">
        <v>31</v>
      </c>
      <c r="E26" s="16"/>
      <c r="F26" s="17"/>
      <c r="G26" s="16"/>
      <c r="H26" s="18">
        <v>105</v>
      </c>
      <c r="I26" s="18">
        <v>105</v>
      </c>
      <c r="J26" s="19">
        <v>110</v>
      </c>
    </row>
    <row r="27" spans="1:10" ht="15" customHeight="1" x14ac:dyDescent="0.2">
      <c r="A27" s="16">
        <v>22</v>
      </c>
      <c r="B27" s="16"/>
      <c r="C27" s="16">
        <v>1361</v>
      </c>
      <c r="D27" s="17" t="s">
        <v>26</v>
      </c>
      <c r="E27" s="16"/>
      <c r="F27" s="17"/>
      <c r="G27" s="16"/>
      <c r="H27" s="18">
        <v>100</v>
      </c>
      <c r="I27" s="18">
        <v>100</v>
      </c>
      <c r="J27" s="19">
        <v>110</v>
      </c>
    </row>
    <row r="28" spans="1:10" ht="15" customHeight="1" x14ac:dyDescent="0.2">
      <c r="A28" s="16">
        <v>22</v>
      </c>
      <c r="B28" s="16">
        <v>3722</v>
      </c>
      <c r="C28" s="16">
        <v>2111</v>
      </c>
      <c r="D28" s="17" t="s">
        <v>32</v>
      </c>
      <c r="E28" s="16">
        <v>3722</v>
      </c>
      <c r="F28" s="17" t="s">
        <v>33</v>
      </c>
      <c r="G28" s="16"/>
      <c r="H28" s="18">
        <v>900</v>
      </c>
      <c r="I28" s="18">
        <v>900</v>
      </c>
      <c r="J28" s="19">
        <v>1400</v>
      </c>
    </row>
    <row r="29" spans="1:10" ht="15" customHeight="1" x14ac:dyDescent="0.2">
      <c r="A29" s="16">
        <v>22</v>
      </c>
      <c r="B29" s="16">
        <v>3722</v>
      </c>
      <c r="C29" s="16">
        <v>2111</v>
      </c>
      <c r="D29" s="17" t="s">
        <v>32</v>
      </c>
      <c r="E29" s="16">
        <v>37221</v>
      </c>
      <c r="F29" s="17" t="s">
        <v>34</v>
      </c>
      <c r="G29" s="16"/>
      <c r="H29" s="18">
        <v>110</v>
      </c>
      <c r="I29" s="18">
        <v>110</v>
      </c>
      <c r="J29" s="19">
        <v>180</v>
      </c>
    </row>
    <row r="30" spans="1:10" ht="15" customHeight="1" x14ac:dyDescent="0.2">
      <c r="A30" s="16">
        <v>22</v>
      </c>
      <c r="B30" s="16">
        <v>3769</v>
      </c>
      <c r="C30" s="16">
        <v>2212</v>
      </c>
      <c r="D30" s="17" t="s">
        <v>29</v>
      </c>
      <c r="E30" s="16"/>
      <c r="F30" s="17"/>
      <c r="G30" s="16"/>
      <c r="H30" s="18">
        <v>80</v>
      </c>
      <c r="I30" s="18">
        <v>80</v>
      </c>
      <c r="J30" s="19">
        <v>80</v>
      </c>
    </row>
    <row r="31" spans="1:10" ht="15" customHeight="1" x14ac:dyDescent="0.2">
      <c r="A31"/>
      <c r="B31"/>
      <c r="C31"/>
      <c r="D31"/>
      <c r="E31"/>
      <c r="F31"/>
      <c r="G31"/>
      <c r="H31"/>
      <c r="I31"/>
      <c r="J31"/>
    </row>
    <row r="32" spans="1:10" ht="15" customHeight="1" x14ac:dyDescent="0.2">
      <c r="A32" s="4" t="s">
        <v>336</v>
      </c>
      <c r="B32" s="4"/>
      <c r="C32" s="4"/>
      <c r="D32" s="5"/>
      <c r="E32" s="4"/>
      <c r="F32" s="5"/>
      <c r="G32" s="4"/>
      <c r="H32" s="10">
        <f>SUM(H24:H31)</f>
        <v>1495</v>
      </c>
      <c r="I32" s="10">
        <f>SUM(I24:I31)</f>
        <v>1495</v>
      </c>
      <c r="J32" s="11">
        <f>SUM(J24:J31)</f>
        <v>1980</v>
      </c>
    </row>
    <row r="33" spans="1:10" ht="15" customHeight="1" x14ac:dyDescent="0.2">
      <c r="A33"/>
      <c r="B33"/>
      <c r="C33"/>
      <c r="D33"/>
      <c r="E33"/>
      <c r="F33"/>
      <c r="G33"/>
      <c r="H33"/>
      <c r="I33"/>
      <c r="J33"/>
    </row>
    <row r="34" spans="1:10" ht="15" customHeight="1" x14ac:dyDescent="0.2">
      <c r="A34" s="6" t="s">
        <v>335</v>
      </c>
      <c r="B34" s="6"/>
      <c r="C34" s="6"/>
      <c r="D34" s="7"/>
      <c r="E34" s="6"/>
      <c r="F34" s="7"/>
      <c r="G34" s="6"/>
      <c r="H34" s="12">
        <f>H32</f>
        <v>1495</v>
      </c>
      <c r="I34" s="12">
        <f>I32</f>
        <v>1495</v>
      </c>
      <c r="J34" s="13">
        <f>J32</f>
        <v>1980</v>
      </c>
    </row>
    <row r="35" spans="1:10" ht="15" customHeight="1" x14ac:dyDescent="0.2">
      <c r="A35"/>
      <c r="B35"/>
      <c r="C35"/>
      <c r="D35"/>
      <c r="E35"/>
      <c r="F35"/>
      <c r="G35"/>
      <c r="H35"/>
      <c r="I35"/>
      <c r="J35"/>
    </row>
    <row r="36" spans="1:10" ht="15" customHeight="1" x14ac:dyDescent="0.2">
      <c r="A36" s="16">
        <v>22</v>
      </c>
      <c r="B36" s="16">
        <v>3321</v>
      </c>
      <c r="C36" s="16">
        <v>5169</v>
      </c>
      <c r="D36" s="17" t="s">
        <v>11</v>
      </c>
      <c r="E36" s="16">
        <v>301</v>
      </c>
      <c r="F36" s="17" t="s">
        <v>35</v>
      </c>
      <c r="G36" s="16"/>
      <c r="H36" s="18">
        <v>5</v>
      </c>
      <c r="I36" s="18">
        <v>5</v>
      </c>
      <c r="J36" s="19">
        <v>0</v>
      </c>
    </row>
    <row r="37" spans="1:10" ht="15" customHeight="1" x14ac:dyDescent="0.2">
      <c r="A37" s="16">
        <v>22</v>
      </c>
      <c r="B37" s="16">
        <v>3721</v>
      </c>
      <c r="C37" s="16">
        <v>5169</v>
      </c>
      <c r="D37" s="17" t="s">
        <v>11</v>
      </c>
      <c r="E37" s="16"/>
      <c r="F37" s="17" t="s">
        <v>507</v>
      </c>
      <c r="G37" s="16"/>
      <c r="H37" s="18">
        <v>300</v>
      </c>
      <c r="I37" s="18">
        <v>300</v>
      </c>
      <c r="J37" s="19">
        <v>300</v>
      </c>
    </row>
    <row r="38" spans="1:10" ht="15" customHeight="1" x14ac:dyDescent="0.2">
      <c r="A38" s="16">
        <v>22</v>
      </c>
      <c r="B38" s="16">
        <v>3722</v>
      </c>
      <c r="C38" s="16">
        <v>5169</v>
      </c>
      <c r="D38" s="17" t="s">
        <v>11</v>
      </c>
      <c r="E38" s="16"/>
      <c r="F38" s="17" t="s">
        <v>508</v>
      </c>
      <c r="G38" s="16"/>
      <c r="H38" s="18">
        <v>10000</v>
      </c>
      <c r="I38" s="18">
        <v>10000</v>
      </c>
      <c r="J38" s="19">
        <v>10000</v>
      </c>
    </row>
    <row r="39" spans="1:10" ht="15" customHeight="1" x14ac:dyDescent="0.2">
      <c r="A39" s="16">
        <v>22</v>
      </c>
      <c r="B39" s="16">
        <v>3744</v>
      </c>
      <c r="C39" s="16">
        <v>5169</v>
      </c>
      <c r="D39" s="17" t="s">
        <v>11</v>
      </c>
      <c r="E39" s="16">
        <v>305</v>
      </c>
      <c r="F39" s="17" t="s">
        <v>36</v>
      </c>
      <c r="G39" s="16"/>
      <c r="H39" s="18">
        <v>100</v>
      </c>
      <c r="I39" s="18">
        <v>100</v>
      </c>
      <c r="J39" s="19">
        <v>170</v>
      </c>
    </row>
    <row r="40" spans="1:10" ht="15" customHeight="1" x14ac:dyDescent="0.2">
      <c r="A40" s="16">
        <v>22</v>
      </c>
      <c r="B40" s="16">
        <v>3745</v>
      </c>
      <c r="C40" s="16">
        <v>5169</v>
      </c>
      <c r="D40" s="17" t="s">
        <v>11</v>
      </c>
      <c r="E40" s="16">
        <v>302</v>
      </c>
      <c r="F40" s="17" t="s">
        <v>37</v>
      </c>
      <c r="G40" s="16"/>
      <c r="H40" s="18">
        <v>5</v>
      </c>
      <c r="I40" s="18">
        <v>5</v>
      </c>
      <c r="J40" s="19">
        <v>0</v>
      </c>
    </row>
    <row r="41" spans="1:10" ht="15" customHeight="1" x14ac:dyDescent="0.2">
      <c r="A41" s="16">
        <v>22</v>
      </c>
      <c r="B41" s="16">
        <v>3745</v>
      </c>
      <c r="C41" s="16">
        <v>5169</v>
      </c>
      <c r="D41" s="17" t="s">
        <v>11</v>
      </c>
      <c r="E41" s="16">
        <v>303</v>
      </c>
      <c r="F41" s="17" t="s">
        <v>38</v>
      </c>
      <c r="G41" s="16"/>
      <c r="H41" s="18">
        <v>50</v>
      </c>
      <c r="I41" s="18">
        <v>50</v>
      </c>
      <c r="J41" s="19">
        <v>0</v>
      </c>
    </row>
    <row r="42" spans="1:10" ht="15" customHeight="1" x14ac:dyDescent="0.2">
      <c r="A42" s="16">
        <v>22</v>
      </c>
      <c r="B42" s="16">
        <v>3745</v>
      </c>
      <c r="C42" s="16">
        <v>5171</v>
      </c>
      <c r="D42" s="17" t="s">
        <v>24</v>
      </c>
      <c r="E42" s="16">
        <v>534</v>
      </c>
      <c r="F42" s="17" t="s">
        <v>39</v>
      </c>
      <c r="G42" s="16"/>
      <c r="H42" s="18">
        <v>100</v>
      </c>
      <c r="I42" s="18">
        <v>100</v>
      </c>
      <c r="J42" s="19">
        <v>120</v>
      </c>
    </row>
    <row r="43" spans="1:10" ht="15" customHeight="1" x14ac:dyDescent="0.2">
      <c r="A43" s="16">
        <v>22</v>
      </c>
      <c r="B43" s="16">
        <v>6171</v>
      </c>
      <c r="C43" s="16">
        <v>5169</v>
      </c>
      <c r="D43" s="17" t="s">
        <v>11</v>
      </c>
      <c r="E43" s="16">
        <v>543</v>
      </c>
      <c r="F43" s="17" t="s">
        <v>40</v>
      </c>
      <c r="G43" s="16"/>
      <c r="H43" s="18">
        <v>80</v>
      </c>
      <c r="I43" s="18">
        <v>80</v>
      </c>
      <c r="J43" s="19">
        <v>50</v>
      </c>
    </row>
    <row r="44" spans="1:10" ht="15" customHeight="1" x14ac:dyDescent="0.2">
      <c r="A44"/>
      <c r="B44"/>
      <c r="C44"/>
      <c r="D44"/>
      <c r="E44"/>
      <c r="F44"/>
      <c r="G44"/>
      <c r="H44"/>
      <c r="I44"/>
      <c r="J44"/>
    </row>
    <row r="45" spans="1:10" ht="15" customHeight="1" x14ac:dyDescent="0.2">
      <c r="A45" s="4" t="s">
        <v>334</v>
      </c>
      <c r="B45" s="4"/>
      <c r="C45" s="4"/>
      <c r="D45" s="5"/>
      <c r="E45" s="4"/>
      <c r="F45" s="5"/>
      <c r="G45" s="4"/>
      <c r="H45" s="10">
        <f>SUM(H35:H44)</f>
        <v>10640</v>
      </c>
      <c r="I45" s="10">
        <f>SUM(I35:I44)</f>
        <v>10640</v>
      </c>
      <c r="J45" s="11">
        <f>SUM(J35:J44)</f>
        <v>10640</v>
      </c>
    </row>
    <row r="46" spans="1:10" ht="15" customHeight="1" x14ac:dyDescent="0.2">
      <c r="A46"/>
      <c r="B46"/>
      <c r="C46"/>
      <c r="D46"/>
      <c r="E46"/>
      <c r="F46"/>
      <c r="G46"/>
      <c r="H46"/>
      <c r="I46"/>
      <c r="J46"/>
    </row>
    <row r="47" spans="1:10" ht="15" customHeight="1" x14ac:dyDescent="0.2">
      <c r="A47" s="6" t="s">
        <v>333</v>
      </c>
      <c r="B47" s="6"/>
      <c r="C47" s="6"/>
      <c r="D47" s="7"/>
      <c r="E47" s="6"/>
      <c r="F47" s="7"/>
      <c r="G47" s="6"/>
      <c r="H47" s="12">
        <f>H45</f>
        <v>10640</v>
      </c>
      <c r="I47" s="12">
        <f>I45</f>
        <v>10640</v>
      </c>
      <c r="J47" s="13">
        <f>J45</f>
        <v>10640</v>
      </c>
    </row>
    <row r="48" spans="1:10" ht="15" customHeight="1" x14ac:dyDescent="0.2">
      <c r="A48"/>
      <c r="B48"/>
      <c r="C48"/>
      <c r="D48"/>
      <c r="E48"/>
      <c r="F48"/>
      <c r="G48"/>
      <c r="H48"/>
      <c r="I48"/>
      <c r="J48"/>
    </row>
    <row r="49" spans="1:10" ht="15" customHeight="1" x14ac:dyDescent="0.2">
      <c r="A49" s="8" t="s">
        <v>332</v>
      </c>
      <c r="B49" s="8"/>
      <c r="C49" s="8"/>
      <c r="D49" s="9"/>
      <c r="E49" s="8"/>
      <c r="F49" s="9"/>
      <c r="G49" s="8"/>
      <c r="H49" s="14">
        <f>H12+H34</f>
        <v>3295</v>
      </c>
      <c r="I49" s="14">
        <f>I12+I34</f>
        <v>4320</v>
      </c>
      <c r="J49" s="15">
        <f>J12+J34</f>
        <v>3780</v>
      </c>
    </row>
    <row r="50" spans="1:10" ht="15" customHeight="1" x14ac:dyDescent="0.2">
      <c r="A50" s="8" t="s">
        <v>331</v>
      </c>
      <c r="B50" s="8"/>
      <c r="C50" s="8"/>
      <c r="D50" s="9"/>
      <c r="E50" s="8"/>
      <c r="F50" s="9"/>
      <c r="G50" s="8"/>
      <c r="H50" s="14">
        <f>H21+H47</f>
        <v>12840</v>
      </c>
      <c r="I50" s="14">
        <f>I21+I47</f>
        <v>15285</v>
      </c>
      <c r="J50" s="15">
        <f>J21+J47</f>
        <v>16090</v>
      </c>
    </row>
    <row r="53" spans="1:10" ht="15" customHeight="1" x14ac:dyDescent="0.2">
      <c r="J53" s="24"/>
    </row>
    <row r="55" spans="1:10" ht="15" customHeight="1" x14ac:dyDescent="0.2">
      <c r="J55" s="24"/>
    </row>
  </sheetData>
  <mergeCells count="3">
    <mergeCell ref="A1:J1"/>
    <mergeCell ref="A23:J23"/>
    <mergeCell ref="A4:J4"/>
  </mergeCells>
  <pageMargins left="0.19685039369791668" right="0.19685039369791668" top="0.19685039369791668" bottom="0.39370078739583336" header="0.19685039369791668" footer="0.19685039369791668"/>
  <pageSetup paperSize="9" fitToHeight="0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J179"/>
  <sheetViews>
    <sheetView zoomScale="74" zoomScaleNormal="74" workbookViewId="0">
      <pane ySplit="2" topLeftCell="A81" activePane="bottomLeft" state="frozenSplit"/>
      <selection sqref="A1:J1"/>
      <selection pane="bottomLeft" activeCell="A2" sqref="A2:XFD2"/>
    </sheetView>
  </sheetViews>
  <sheetFormatPr defaultRowHeight="15" customHeight="1" x14ac:dyDescent="0.2"/>
  <cols>
    <col min="1" max="1" width="7.75" style="1" customWidth="1"/>
    <col min="2" max="3" width="5.75" style="1" customWidth="1"/>
    <col min="4" max="4" width="36.75" style="2" customWidth="1"/>
    <col min="5" max="5" width="8.75" style="1" customWidth="1"/>
    <col min="6" max="6" width="45.75" style="2" customWidth="1"/>
    <col min="7" max="7" width="6.75" style="1" customWidth="1"/>
    <col min="8" max="10" width="13.75" style="3" customWidth="1"/>
    <col min="11" max="11" width="13.75" customWidth="1"/>
  </cols>
  <sheetData>
    <row r="1" spans="1:10" s="23" customFormat="1" ht="30" customHeight="1" x14ac:dyDescent="0.2">
      <c r="A1" s="53" t="s">
        <v>41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s="23" customFormat="1" ht="44.25" customHeight="1" x14ac:dyDescent="0.2">
      <c r="A2" s="20" t="s">
        <v>491</v>
      </c>
      <c r="B2" s="20" t="s">
        <v>0</v>
      </c>
      <c r="C2" s="20" t="s">
        <v>1</v>
      </c>
      <c r="D2" s="21" t="s">
        <v>2</v>
      </c>
      <c r="E2" s="20" t="s">
        <v>3</v>
      </c>
      <c r="F2" s="21" t="s">
        <v>4</v>
      </c>
      <c r="G2" s="20" t="s">
        <v>5</v>
      </c>
      <c r="H2" s="22" t="s">
        <v>492</v>
      </c>
      <c r="I2" s="22" t="s">
        <v>493</v>
      </c>
      <c r="J2" s="22" t="s">
        <v>519</v>
      </c>
    </row>
    <row r="3" spans="1:10" ht="15" customHeight="1" x14ac:dyDescent="0.2">
      <c r="A3"/>
      <c r="B3"/>
      <c r="C3"/>
      <c r="D3"/>
      <c r="E3"/>
      <c r="F3"/>
      <c r="G3"/>
      <c r="H3"/>
      <c r="I3"/>
      <c r="J3"/>
    </row>
    <row r="4" spans="1:10" s="23" customFormat="1" ht="30" customHeight="1" x14ac:dyDescent="0.2">
      <c r="A4" s="55" t="s">
        <v>377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5" customHeight="1" x14ac:dyDescent="0.2">
      <c r="A5"/>
      <c r="B5"/>
      <c r="C5"/>
      <c r="D5"/>
      <c r="E5"/>
      <c r="F5"/>
      <c r="G5"/>
      <c r="H5"/>
      <c r="I5"/>
      <c r="J5"/>
    </row>
    <row r="6" spans="1:10" ht="15" customHeight="1" x14ac:dyDescent="0.2">
      <c r="A6" s="16">
        <v>31</v>
      </c>
      <c r="B6" s="16">
        <v>6409</v>
      </c>
      <c r="C6" s="16">
        <v>2229</v>
      </c>
      <c r="D6" s="17" t="s">
        <v>42</v>
      </c>
      <c r="E6" s="16">
        <v>36391</v>
      </c>
      <c r="F6" s="17" t="s">
        <v>43</v>
      </c>
      <c r="G6" s="16"/>
      <c r="H6" s="18">
        <v>0</v>
      </c>
      <c r="I6" s="18">
        <v>183.4</v>
      </c>
      <c r="J6" s="19">
        <v>0</v>
      </c>
    </row>
    <row r="7" spans="1:10" ht="15" customHeight="1" x14ac:dyDescent="0.2">
      <c r="A7" s="16">
        <v>31</v>
      </c>
      <c r="B7" s="16">
        <v>6409</v>
      </c>
      <c r="C7" s="16">
        <v>2229</v>
      </c>
      <c r="D7" s="17" t="s">
        <v>42</v>
      </c>
      <c r="E7" s="16">
        <v>363922</v>
      </c>
      <c r="F7" s="17" t="s">
        <v>44</v>
      </c>
      <c r="G7" s="16"/>
      <c r="H7" s="18">
        <v>0</v>
      </c>
      <c r="I7" s="18">
        <v>0.1</v>
      </c>
      <c r="J7" s="19">
        <v>0</v>
      </c>
    </row>
    <row r="8" spans="1:10" ht="15" customHeight="1" x14ac:dyDescent="0.2">
      <c r="A8" s="16">
        <v>31</v>
      </c>
      <c r="B8" s="16">
        <v>6409</v>
      </c>
      <c r="C8" s="16">
        <v>2229</v>
      </c>
      <c r="D8" s="17" t="s">
        <v>42</v>
      </c>
      <c r="E8" s="16">
        <v>3639122</v>
      </c>
      <c r="F8" s="17" t="s">
        <v>45</v>
      </c>
      <c r="G8" s="16"/>
      <c r="H8" s="18">
        <v>0</v>
      </c>
      <c r="I8" s="18">
        <v>6</v>
      </c>
      <c r="J8" s="19">
        <v>0</v>
      </c>
    </row>
    <row r="9" spans="1:10" ht="15" customHeight="1" x14ac:dyDescent="0.2">
      <c r="A9"/>
      <c r="B9"/>
      <c r="C9"/>
      <c r="D9"/>
      <c r="E9"/>
      <c r="F9"/>
      <c r="G9"/>
      <c r="H9"/>
      <c r="I9"/>
      <c r="J9"/>
    </row>
    <row r="10" spans="1:10" ht="15" customHeight="1" x14ac:dyDescent="0.2">
      <c r="A10" s="4" t="s">
        <v>371</v>
      </c>
      <c r="B10" s="4"/>
      <c r="C10" s="4"/>
      <c r="D10" s="5"/>
      <c r="E10" s="4"/>
      <c r="F10" s="5"/>
      <c r="G10" s="4"/>
      <c r="H10" s="10">
        <f>SUM(H3:H9)</f>
        <v>0</v>
      </c>
      <c r="I10" s="10">
        <f>SUM(I3:I9)</f>
        <v>189.5</v>
      </c>
      <c r="J10" s="11">
        <f>SUM(J3:J9)</f>
        <v>0</v>
      </c>
    </row>
    <row r="11" spans="1:10" ht="15" customHeight="1" x14ac:dyDescent="0.2">
      <c r="A11"/>
      <c r="B11"/>
      <c r="C11"/>
      <c r="D11"/>
      <c r="E11"/>
      <c r="F11"/>
      <c r="G11"/>
      <c r="H11"/>
      <c r="I11"/>
      <c r="J11"/>
    </row>
    <row r="12" spans="1:10" ht="15" customHeight="1" x14ac:dyDescent="0.2">
      <c r="A12" s="6" t="s">
        <v>370</v>
      </c>
      <c r="B12" s="6"/>
      <c r="C12" s="6"/>
      <c r="D12" s="7"/>
      <c r="E12" s="6"/>
      <c r="F12" s="7"/>
      <c r="G12" s="6"/>
      <c r="H12" s="12">
        <f>H10</f>
        <v>0</v>
      </c>
      <c r="I12" s="12">
        <f>I10</f>
        <v>189.5</v>
      </c>
      <c r="J12" s="13">
        <f>J10</f>
        <v>0</v>
      </c>
    </row>
    <row r="13" spans="1:10" ht="15" customHeight="1" x14ac:dyDescent="0.2">
      <c r="A13"/>
      <c r="B13"/>
      <c r="C13"/>
      <c r="D13"/>
      <c r="E13"/>
      <c r="F13"/>
      <c r="G13"/>
      <c r="H13"/>
      <c r="I13"/>
      <c r="J13"/>
    </row>
    <row r="14" spans="1:10" ht="15" customHeight="1" x14ac:dyDescent="0.2">
      <c r="A14" s="16">
        <v>31</v>
      </c>
      <c r="B14" s="16">
        <v>3639</v>
      </c>
      <c r="C14" s="16">
        <v>5331</v>
      </c>
      <c r="D14" s="17" t="s">
        <v>46</v>
      </c>
      <c r="E14" s="16">
        <v>3639</v>
      </c>
      <c r="F14" s="17" t="s">
        <v>47</v>
      </c>
      <c r="G14" s="16"/>
      <c r="H14" s="18">
        <v>26868</v>
      </c>
      <c r="I14" s="18">
        <v>26421</v>
      </c>
      <c r="J14" s="19">
        <v>26700</v>
      </c>
    </row>
    <row r="15" spans="1:10" ht="15" customHeight="1" x14ac:dyDescent="0.2">
      <c r="A15" s="16">
        <v>31</v>
      </c>
      <c r="B15" s="16">
        <v>3639</v>
      </c>
      <c r="C15" s="16">
        <v>5331</v>
      </c>
      <c r="D15" s="17" t="s">
        <v>46</v>
      </c>
      <c r="E15" s="16">
        <v>36392</v>
      </c>
      <c r="F15" s="17" t="s">
        <v>48</v>
      </c>
      <c r="G15" s="16"/>
      <c r="H15" s="18">
        <v>400</v>
      </c>
      <c r="I15" s="18">
        <v>780</v>
      </c>
      <c r="J15" s="19">
        <v>600</v>
      </c>
    </row>
    <row r="16" spans="1:10" ht="15" customHeight="1" x14ac:dyDescent="0.2">
      <c r="A16" s="16">
        <v>31</v>
      </c>
      <c r="B16" s="16">
        <v>3639</v>
      </c>
      <c r="C16" s="16">
        <v>5331</v>
      </c>
      <c r="D16" s="17" t="s">
        <v>46</v>
      </c>
      <c r="E16" s="16">
        <v>363919</v>
      </c>
      <c r="F16" s="17" t="s">
        <v>49</v>
      </c>
      <c r="G16" s="16"/>
      <c r="H16" s="18">
        <v>0</v>
      </c>
      <c r="I16" s="18">
        <v>0</v>
      </c>
      <c r="J16" s="19">
        <v>30</v>
      </c>
    </row>
    <row r="17" spans="1:10" ht="15" customHeight="1" x14ac:dyDescent="0.2">
      <c r="A17" s="16">
        <v>31</v>
      </c>
      <c r="B17" s="16">
        <v>3639</v>
      </c>
      <c r="C17" s="16">
        <v>5331</v>
      </c>
      <c r="D17" s="17" t="s">
        <v>46</v>
      </c>
      <c r="E17" s="16">
        <v>363923</v>
      </c>
      <c r="F17" s="17" t="s">
        <v>50</v>
      </c>
      <c r="G17" s="16"/>
      <c r="H17" s="18">
        <v>300</v>
      </c>
      <c r="I17" s="18">
        <v>1687</v>
      </c>
      <c r="J17" s="19">
        <v>0</v>
      </c>
    </row>
    <row r="18" spans="1:10" ht="15" customHeight="1" x14ac:dyDescent="0.2">
      <c r="A18" s="16">
        <v>31</v>
      </c>
      <c r="B18" s="16">
        <v>3639</v>
      </c>
      <c r="C18" s="16">
        <v>5331</v>
      </c>
      <c r="D18" s="17" t="s">
        <v>46</v>
      </c>
      <c r="E18" s="16">
        <v>363993</v>
      </c>
      <c r="F18" s="17" t="s">
        <v>51</v>
      </c>
      <c r="G18" s="16"/>
      <c r="H18" s="18">
        <v>750</v>
      </c>
      <c r="I18" s="18">
        <v>750</v>
      </c>
      <c r="J18" s="19">
        <v>750</v>
      </c>
    </row>
    <row r="19" spans="1:10" ht="15" customHeight="1" x14ac:dyDescent="0.2">
      <c r="A19" s="16">
        <v>31</v>
      </c>
      <c r="B19" s="16">
        <v>3639</v>
      </c>
      <c r="C19" s="16">
        <v>5331</v>
      </c>
      <c r="D19" s="17" t="s">
        <v>46</v>
      </c>
      <c r="E19" s="16">
        <v>3639122</v>
      </c>
      <c r="F19" s="17" t="s">
        <v>45</v>
      </c>
      <c r="G19" s="16"/>
      <c r="H19" s="18">
        <v>50</v>
      </c>
      <c r="I19" s="18">
        <v>50</v>
      </c>
      <c r="J19" s="19">
        <v>50</v>
      </c>
    </row>
    <row r="20" spans="1:10" ht="15" customHeight="1" x14ac:dyDescent="0.2">
      <c r="A20" s="16">
        <v>31</v>
      </c>
      <c r="B20" s="16">
        <v>3639</v>
      </c>
      <c r="C20" s="16">
        <v>5331</v>
      </c>
      <c r="D20" s="17" t="s">
        <v>46</v>
      </c>
      <c r="E20" s="16">
        <v>3639222</v>
      </c>
      <c r="F20" s="17" t="s">
        <v>52</v>
      </c>
      <c r="G20" s="16"/>
      <c r="H20" s="18">
        <v>300</v>
      </c>
      <c r="I20" s="18">
        <v>300</v>
      </c>
      <c r="J20" s="19">
        <v>200</v>
      </c>
    </row>
    <row r="21" spans="1:10" ht="15" customHeight="1" x14ac:dyDescent="0.2">
      <c r="A21"/>
      <c r="B21"/>
      <c r="C21"/>
      <c r="D21"/>
      <c r="E21"/>
      <c r="F21"/>
      <c r="G21"/>
      <c r="H21"/>
      <c r="I21"/>
      <c r="J21"/>
    </row>
    <row r="22" spans="1:10" ht="15" customHeight="1" x14ac:dyDescent="0.2">
      <c r="A22" s="4" t="s">
        <v>369</v>
      </c>
      <c r="B22" s="4"/>
      <c r="C22" s="4"/>
      <c r="D22" s="5"/>
      <c r="E22" s="4"/>
      <c r="F22" s="5"/>
      <c r="G22" s="4"/>
      <c r="H22" s="10">
        <f>SUM(H13:H21)</f>
        <v>28668</v>
      </c>
      <c r="I22" s="10">
        <f>SUM(I13:I21)</f>
        <v>29988</v>
      </c>
      <c r="J22" s="11">
        <f>SUM(J13:J21)</f>
        <v>28330</v>
      </c>
    </row>
    <row r="23" spans="1:10" ht="15" customHeight="1" x14ac:dyDescent="0.2">
      <c r="A23"/>
      <c r="B23"/>
      <c r="C23"/>
      <c r="D23"/>
      <c r="E23"/>
      <c r="F23"/>
      <c r="G23"/>
      <c r="H23"/>
      <c r="I23"/>
      <c r="J23"/>
    </row>
    <row r="24" spans="1:10" ht="15" customHeight="1" x14ac:dyDescent="0.2">
      <c r="A24" s="16">
        <v>31</v>
      </c>
      <c r="B24" s="16">
        <v>3639</v>
      </c>
      <c r="C24" s="16">
        <v>6351</v>
      </c>
      <c r="D24" s="17" t="s">
        <v>53</v>
      </c>
      <c r="E24" s="16">
        <v>363910</v>
      </c>
      <c r="F24" s="17" t="s">
        <v>54</v>
      </c>
      <c r="G24" s="16"/>
      <c r="H24" s="18">
        <v>250</v>
      </c>
      <c r="I24" s="18">
        <v>250</v>
      </c>
      <c r="J24" s="19">
        <v>0</v>
      </c>
    </row>
    <row r="25" spans="1:10" ht="15" customHeight="1" x14ac:dyDescent="0.2">
      <c r="A25" s="16">
        <v>31</v>
      </c>
      <c r="B25" s="16">
        <v>3639</v>
      </c>
      <c r="C25" s="16">
        <v>6351</v>
      </c>
      <c r="D25" s="17" t="s">
        <v>53</v>
      </c>
      <c r="E25" s="16">
        <v>363923</v>
      </c>
      <c r="F25" s="17" t="s">
        <v>50</v>
      </c>
      <c r="G25" s="16"/>
      <c r="H25" s="18">
        <v>0</v>
      </c>
      <c r="I25" s="18">
        <v>395</v>
      </c>
      <c r="J25" s="19">
        <v>0</v>
      </c>
    </row>
    <row r="26" spans="1:10" ht="15" customHeight="1" x14ac:dyDescent="0.2">
      <c r="A26" s="16">
        <v>31</v>
      </c>
      <c r="B26" s="16">
        <v>3639</v>
      </c>
      <c r="C26" s="16">
        <v>6351</v>
      </c>
      <c r="D26" s="17" t="s">
        <v>53</v>
      </c>
      <c r="E26" s="16">
        <v>363931</v>
      </c>
      <c r="F26" s="17" t="s">
        <v>55</v>
      </c>
      <c r="G26" s="16"/>
      <c r="H26" s="18">
        <v>800</v>
      </c>
      <c r="I26" s="18">
        <v>800</v>
      </c>
      <c r="J26" s="19">
        <v>0</v>
      </c>
    </row>
    <row r="27" spans="1:10" ht="15" customHeight="1" x14ac:dyDescent="0.2">
      <c r="A27"/>
      <c r="B27"/>
      <c r="C27"/>
      <c r="D27"/>
      <c r="E27"/>
      <c r="F27"/>
      <c r="G27"/>
      <c r="H27"/>
      <c r="I27"/>
      <c r="J27"/>
    </row>
    <row r="28" spans="1:10" ht="15" customHeight="1" x14ac:dyDescent="0.2">
      <c r="A28" s="4" t="s">
        <v>368</v>
      </c>
      <c r="B28" s="4"/>
      <c r="C28" s="4"/>
      <c r="D28" s="5"/>
      <c r="E28" s="4"/>
      <c r="F28" s="5"/>
      <c r="G28" s="4"/>
      <c r="H28" s="10">
        <f>SUM(H23:H27)</f>
        <v>1050</v>
      </c>
      <c r="I28" s="10">
        <f>SUM(I23:I27)</f>
        <v>1445</v>
      </c>
      <c r="J28" s="11">
        <f>SUM(J23:J27)</f>
        <v>0</v>
      </c>
    </row>
    <row r="29" spans="1:10" ht="15" customHeight="1" x14ac:dyDescent="0.2">
      <c r="A29"/>
      <c r="B29"/>
      <c r="C29"/>
      <c r="D29"/>
      <c r="E29"/>
      <c r="F29"/>
      <c r="G29"/>
      <c r="H29"/>
      <c r="I29"/>
      <c r="J29"/>
    </row>
    <row r="30" spans="1:10" ht="15" customHeight="1" x14ac:dyDescent="0.2">
      <c r="A30" s="6" t="s">
        <v>367</v>
      </c>
      <c r="B30" s="6"/>
      <c r="C30" s="6"/>
      <c r="D30" s="7"/>
      <c r="E30" s="6"/>
      <c r="F30" s="7"/>
      <c r="G30" s="6"/>
      <c r="H30" s="12">
        <f>H22+H28</f>
        <v>29718</v>
      </c>
      <c r="I30" s="12">
        <f>I22+I28</f>
        <v>31433</v>
      </c>
      <c r="J30" s="13">
        <f>J22+J28</f>
        <v>28330</v>
      </c>
    </row>
    <row r="31" spans="1:10" ht="15" customHeight="1" x14ac:dyDescent="0.2">
      <c r="A31"/>
      <c r="B31"/>
      <c r="C31"/>
      <c r="D31"/>
      <c r="E31"/>
      <c r="F31"/>
      <c r="G31"/>
      <c r="H31"/>
      <c r="I31"/>
      <c r="J31"/>
    </row>
    <row r="32" spans="1:10" s="23" customFormat="1" ht="30" customHeight="1" x14ac:dyDescent="0.2">
      <c r="A32" s="55" t="s">
        <v>376</v>
      </c>
      <c r="B32" s="54"/>
      <c r="C32" s="54"/>
      <c r="D32" s="54"/>
      <c r="E32" s="54"/>
      <c r="F32" s="54"/>
      <c r="G32" s="54"/>
      <c r="H32" s="54"/>
      <c r="I32" s="54"/>
      <c r="J32" s="54"/>
    </row>
    <row r="33" spans="1:10" ht="15" customHeight="1" x14ac:dyDescent="0.2">
      <c r="A33"/>
      <c r="B33"/>
      <c r="C33"/>
      <c r="D33"/>
      <c r="E33"/>
      <c r="F33"/>
      <c r="G33"/>
      <c r="H33"/>
      <c r="I33"/>
      <c r="J33"/>
    </row>
    <row r="34" spans="1:10" ht="15" customHeight="1" x14ac:dyDescent="0.2">
      <c r="A34" s="16">
        <v>32</v>
      </c>
      <c r="B34" s="16"/>
      <c r="C34" s="16">
        <v>4116</v>
      </c>
      <c r="D34" s="17" t="s">
        <v>27</v>
      </c>
      <c r="E34" s="16">
        <v>16020</v>
      </c>
      <c r="F34" s="17" t="s">
        <v>56</v>
      </c>
      <c r="G34" s="16">
        <v>34019</v>
      </c>
      <c r="H34" s="18">
        <v>0</v>
      </c>
      <c r="I34" s="18">
        <v>150</v>
      </c>
      <c r="J34" s="19">
        <v>0</v>
      </c>
    </row>
    <row r="35" spans="1:10" ht="15" customHeight="1" x14ac:dyDescent="0.2">
      <c r="A35" s="16">
        <v>32</v>
      </c>
      <c r="B35" s="16"/>
      <c r="C35" s="16">
        <v>4122</v>
      </c>
      <c r="D35" s="17" t="s">
        <v>57</v>
      </c>
      <c r="E35" s="16">
        <v>16018</v>
      </c>
      <c r="F35" s="17" t="s">
        <v>58</v>
      </c>
      <c r="G35" s="16"/>
      <c r="H35" s="18">
        <v>0</v>
      </c>
      <c r="I35" s="18">
        <v>200</v>
      </c>
      <c r="J35" s="19">
        <v>0</v>
      </c>
    </row>
    <row r="36" spans="1:10" ht="15" customHeight="1" x14ac:dyDescent="0.2">
      <c r="A36" s="16">
        <v>32</v>
      </c>
      <c r="B36" s="16">
        <v>6409</v>
      </c>
      <c r="C36" s="16">
        <v>2229</v>
      </c>
      <c r="D36" s="17" t="s">
        <v>42</v>
      </c>
      <c r="E36" s="16">
        <v>16011</v>
      </c>
      <c r="F36" s="17" t="s">
        <v>59</v>
      </c>
      <c r="G36" s="16"/>
      <c r="H36" s="18">
        <v>0</v>
      </c>
      <c r="I36" s="18">
        <v>682.9</v>
      </c>
      <c r="J36" s="19">
        <v>0</v>
      </c>
    </row>
    <row r="37" spans="1:10" ht="15" customHeight="1" x14ac:dyDescent="0.2">
      <c r="A37" s="16">
        <v>32</v>
      </c>
      <c r="B37" s="16">
        <v>6409</v>
      </c>
      <c r="C37" s="16">
        <v>2229</v>
      </c>
      <c r="D37" s="17" t="s">
        <v>42</v>
      </c>
      <c r="E37" s="16">
        <v>16029</v>
      </c>
      <c r="F37" s="17" t="s">
        <v>60</v>
      </c>
      <c r="G37" s="16"/>
      <c r="H37" s="18">
        <v>0</v>
      </c>
      <c r="I37" s="18">
        <v>102.9</v>
      </c>
      <c r="J37" s="19">
        <v>0</v>
      </c>
    </row>
    <row r="38" spans="1:10" ht="15" customHeight="1" x14ac:dyDescent="0.2">
      <c r="A38"/>
      <c r="B38"/>
      <c r="C38"/>
      <c r="D38"/>
      <c r="E38"/>
      <c r="F38"/>
      <c r="G38"/>
      <c r="H38"/>
      <c r="I38"/>
      <c r="J38"/>
    </row>
    <row r="39" spans="1:10" ht="15" customHeight="1" x14ac:dyDescent="0.2">
      <c r="A39" s="4" t="s">
        <v>366</v>
      </c>
      <c r="B39" s="4"/>
      <c r="C39" s="4"/>
      <c r="D39" s="5"/>
      <c r="E39" s="4"/>
      <c r="F39" s="5"/>
      <c r="G39" s="4"/>
      <c r="H39" s="10">
        <f>SUM(H33:H38)</f>
        <v>0</v>
      </c>
      <c r="I39" s="10">
        <f>SUM(I33:I38)</f>
        <v>1135.8000000000002</v>
      </c>
      <c r="J39" s="11">
        <f>SUM(J33:J38)</f>
        <v>0</v>
      </c>
    </row>
    <row r="40" spans="1:10" ht="15" customHeight="1" x14ac:dyDescent="0.2">
      <c r="A40"/>
      <c r="B40"/>
      <c r="C40"/>
      <c r="D40"/>
      <c r="E40"/>
      <c r="F40"/>
      <c r="G40"/>
      <c r="H40"/>
      <c r="I40"/>
      <c r="J40"/>
    </row>
    <row r="41" spans="1:10" ht="15" customHeight="1" x14ac:dyDescent="0.2">
      <c r="A41" s="6" t="s">
        <v>365</v>
      </c>
      <c r="B41" s="6"/>
      <c r="C41" s="6"/>
      <c r="D41" s="7"/>
      <c r="E41" s="6"/>
      <c r="F41" s="7"/>
      <c r="G41" s="6"/>
      <c r="H41" s="12">
        <f>H39</f>
        <v>0</v>
      </c>
      <c r="I41" s="12">
        <f>I39</f>
        <v>1135.8000000000002</v>
      </c>
      <c r="J41" s="13">
        <f>J39</f>
        <v>0</v>
      </c>
    </row>
    <row r="42" spans="1:10" ht="15" customHeight="1" x14ac:dyDescent="0.2">
      <c r="A42"/>
      <c r="B42"/>
      <c r="C42"/>
      <c r="D42"/>
      <c r="E42"/>
      <c r="F42"/>
      <c r="G42"/>
      <c r="H42"/>
      <c r="I42"/>
      <c r="J42"/>
    </row>
    <row r="43" spans="1:10" ht="15" customHeight="1" x14ac:dyDescent="0.2">
      <c r="A43" s="16">
        <v>32</v>
      </c>
      <c r="B43" s="16">
        <v>3315</v>
      </c>
      <c r="C43" s="16">
        <v>5331</v>
      </c>
      <c r="D43" s="17" t="s">
        <v>46</v>
      </c>
      <c r="E43" s="16">
        <v>1601</v>
      </c>
      <c r="F43" s="17" t="s">
        <v>61</v>
      </c>
      <c r="G43" s="16"/>
      <c r="H43" s="18">
        <v>14479</v>
      </c>
      <c r="I43" s="18">
        <v>13244</v>
      </c>
      <c r="J43" s="19">
        <v>12150</v>
      </c>
    </row>
    <row r="44" spans="1:10" ht="15" customHeight="1" x14ac:dyDescent="0.2">
      <c r="A44" s="16">
        <v>32</v>
      </c>
      <c r="B44" s="16">
        <v>3315</v>
      </c>
      <c r="C44" s="16">
        <v>5331</v>
      </c>
      <c r="D44" s="17" t="s">
        <v>46</v>
      </c>
      <c r="E44" s="16">
        <v>33192</v>
      </c>
      <c r="F44" s="17" t="s">
        <v>62</v>
      </c>
      <c r="G44" s="16"/>
      <c r="H44" s="18">
        <v>70</v>
      </c>
      <c r="I44" s="18">
        <v>70</v>
      </c>
      <c r="J44" s="19">
        <v>70</v>
      </c>
    </row>
    <row r="45" spans="1:10" ht="15" customHeight="1" x14ac:dyDescent="0.2">
      <c r="A45" s="16">
        <v>32</v>
      </c>
      <c r="B45" s="16">
        <v>3315</v>
      </c>
      <c r="C45" s="16">
        <v>5331</v>
      </c>
      <c r="D45" s="17" t="s">
        <v>46</v>
      </c>
      <c r="E45" s="16">
        <v>33991</v>
      </c>
      <c r="F45" s="17" t="s">
        <v>63</v>
      </c>
      <c r="G45" s="16"/>
      <c r="H45" s="18">
        <v>250</v>
      </c>
      <c r="I45" s="18">
        <v>0</v>
      </c>
      <c r="J45" s="19">
        <v>0</v>
      </c>
    </row>
    <row r="46" spans="1:10" ht="15" customHeight="1" x14ac:dyDescent="0.2">
      <c r="A46" s="16">
        <v>32</v>
      </c>
      <c r="B46" s="16">
        <v>3315</v>
      </c>
      <c r="C46" s="16">
        <v>5336</v>
      </c>
      <c r="D46" s="17" t="s">
        <v>64</v>
      </c>
      <c r="E46" s="16">
        <v>16018</v>
      </c>
      <c r="F46" s="17" t="s">
        <v>58</v>
      </c>
      <c r="G46" s="16"/>
      <c r="H46" s="18">
        <v>0</v>
      </c>
      <c r="I46" s="18">
        <v>200</v>
      </c>
      <c r="J46" s="19">
        <v>0</v>
      </c>
    </row>
    <row r="47" spans="1:10" ht="15" customHeight="1" x14ac:dyDescent="0.2">
      <c r="A47" s="16">
        <v>32</v>
      </c>
      <c r="B47" s="16">
        <v>3315</v>
      </c>
      <c r="C47" s="16">
        <v>5336</v>
      </c>
      <c r="D47" s="17" t="s">
        <v>64</v>
      </c>
      <c r="E47" s="16">
        <v>16020</v>
      </c>
      <c r="F47" s="17" t="s">
        <v>56</v>
      </c>
      <c r="G47" s="16">
        <v>34019</v>
      </c>
      <c r="H47" s="18">
        <v>0</v>
      </c>
      <c r="I47" s="18">
        <v>150</v>
      </c>
      <c r="J47" s="19">
        <v>0</v>
      </c>
    </row>
    <row r="48" spans="1:10" ht="15" customHeight="1" x14ac:dyDescent="0.2">
      <c r="A48" s="16">
        <v>32</v>
      </c>
      <c r="B48" s="16">
        <v>3315</v>
      </c>
      <c r="C48" s="16">
        <v>5336</v>
      </c>
      <c r="D48" s="17" t="s">
        <v>64</v>
      </c>
      <c r="E48" s="16">
        <v>16029</v>
      </c>
      <c r="F48" s="17" t="s">
        <v>60</v>
      </c>
      <c r="G48" s="16"/>
      <c r="H48" s="18">
        <v>150</v>
      </c>
      <c r="I48" s="18">
        <v>150</v>
      </c>
      <c r="J48" s="19">
        <v>0</v>
      </c>
    </row>
    <row r="49" spans="1:10" ht="15" customHeight="1" x14ac:dyDescent="0.2">
      <c r="A49"/>
      <c r="B49"/>
      <c r="C49"/>
      <c r="D49"/>
      <c r="E49"/>
      <c r="F49"/>
      <c r="G49"/>
      <c r="H49"/>
      <c r="I49"/>
      <c r="J49"/>
    </row>
    <row r="50" spans="1:10" ht="15" customHeight="1" x14ac:dyDescent="0.2">
      <c r="A50" s="4" t="s">
        <v>364</v>
      </c>
      <c r="B50" s="4"/>
      <c r="C50" s="4"/>
      <c r="D50" s="5"/>
      <c r="E50" s="4"/>
      <c r="F50" s="5"/>
      <c r="G50" s="4"/>
      <c r="H50" s="10">
        <f>SUM(H42:H49)</f>
        <v>14949</v>
      </c>
      <c r="I50" s="10">
        <f>SUM(I42:I49)</f>
        <v>13814</v>
      </c>
      <c r="J50" s="11">
        <f>SUM(J42:J49)</f>
        <v>12220</v>
      </c>
    </row>
    <row r="51" spans="1:10" ht="15" customHeight="1" x14ac:dyDescent="0.2">
      <c r="A51"/>
      <c r="B51"/>
      <c r="C51"/>
      <c r="D51"/>
      <c r="E51"/>
      <c r="F51"/>
      <c r="G51"/>
      <c r="H51"/>
      <c r="I51"/>
      <c r="J51"/>
    </row>
    <row r="52" spans="1:10" ht="15" customHeight="1" x14ac:dyDescent="0.2">
      <c r="A52" s="16">
        <v>32</v>
      </c>
      <c r="B52" s="16">
        <v>3315</v>
      </c>
      <c r="C52" s="16">
        <v>6351</v>
      </c>
      <c r="D52" s="17" t="s">
        <v>53</v>
      </c>
      <c r="E52" s="16">
        <v>16014</v>
      </c>
      <c r="F52" s="17" t="s">
        <v>65</v>
      </c>
      <c r="G52" s="16"/>
      <c r="H52" s="18">
        <v>120</v>
      </c>
      <c r="I52" s="18">
        <v>120</v>
      </c>
      <c r="J52" s="19">
        <v>0</v>
      </c>
    </row>
    <row r="53" spans="1:10" ht="15" customHeight="1" x14ac:dyDescent="0.2">
      <c r="A53"/>
      <c r="B53"/>
      <c r="C53"/>
      <c r="D53"/>
      <c r="E53"/>
      <c r="F53"/>
      <c r="G53"/>
      <c r="H53"/>
      <c r="I53"/>
      <c r="J53"/>
    </row>
    <row r="54" spans="1:10" ht="15" customHeight="1" x14ac:dyDescent="0.2">
      <c r="A54" s="4" t="s">
        <v>363</v>
      </c>
      <c r="B54" s="4"/>
      <c r="C54" s="4"/>
      <c r="D54" s="5"/>
      <c r="E54" s="4"/>
      <c r="F54" s="5"/>
      <c r="G54" s="4"/>
      <c r="H54" s="10">
        <f>SUM(H51:H53)</f>
        <v>120</v>
      </c>
      <c r="I54" s="10">
        <f>SUM(I51:I53)</f>
        <v>120</v>
      </c>
      <c r="J54" s="11">
        <f>SUM(J51:J53)</f>
        <v>0</v>
      </c>
    </row>
    <row r="55" spans="1:10" ht="15" customHeight="1" x14ac:dyDescent="0.2">
      <c r="A55"/>
      <c r="B55"/>
      <c r="C55"/>
      <c r="D55"/>
      <c r="E55"/>
      <c r="F55"/>
      <c r="G55"/>
      <c r="H55"/>
      <c r="I55"/>
      <c r="J55"/>
    </row>
    <row r="56" spans="1:10" ht="15" customHeight="1" x14ac:dyDescent="0.2">
      <c r="A56" s="6" t="s">
        <v>362</v>
      </c>
      <c r="B56" s="6"/>
      <c r="C56" s="6"/>
      <c r="D56" s="7"/>
      <c r="E56" s="6"/>
      <c r="F56" s="7"/>
      <c r="G56" s="6"/>
      <c r="H56" s="12">
        <f>H50+H54</f>
        <v>15069</v>
      </c>
      <c r="I56" s="12">
        <f>I50+I54</f>
        <v>13934</v>
      </c>
      <c r="J56" s="13">
        <f>J50+J54</f>
        <v>12220</v>
      </c>
    </row>
    <row r="57" spans="1:10" ht="15" customHeight="1" x14ac:dyDescent="0.2">
      <c r="A57"/>
      <c r="B57"/>
      <c r="C57"/>
      <c r="D57"/>
      <c r="E57"/>
      <c r="F57"/>
      <c r="G57"/>
      <c r="H57"/>
      <c r="I57"/>
      <c r="J57"/>
    </row>
    <row r="58" spans="1:10" s="23" customFormat="1" ht="30" customHeight="1" x14ac:dyDescent="0.2">
      <c r="A58" s="55" t="s">
        <v>375</v>
      </c>
      <c r="B58" s="54"/>
      <c r="C58" s="54"/>
      <c r="D58" s="54"/>
      <c r="E58" s="54"/>
      <c r="F58" s="54"/>
      <c r="G58" s="54"/>
      <c r="H58" s="54"/>
      <c r="I58" s="54"/>
      <c r="J58" s="54"/>
    </row>
    <row r="59" spans="1:10" ht="15" customHeight="1" x14ac:dyDescent="0.2">
      <c r="A59"/>
      <c r="B59"/>
      <c r="C59"/>
      <c r="D59"/>
      <c r="E59"/>
      <c r="F59"/>
      <c r="G59"/>
      <c r="H59"/>
      <c r="I59"/>
      <c r="J59"/>
    </row>
    <row r="60" spans="1:10" ht="15" customHeight="1" x14ac:dyDescent="0.2">
      <c r="A60" s="16">
        <v>33</v>
      </c>
      <c r="B60" s="16"/>
      <c r="C60" s="16">
        <v>4116</v>
      </c>
      <c r="D60" s="17" t="s">
        <v>27</v>
      </c>
      <c r="E60" s="16">
        <v>14012</v>
      </c>
      <c r="F60" s="17" t="s">
        <v>66</v>
      </c>
      <c r="G60" s="16">
        <v>33092</v>
      </c>
      <c r="H60" s="18">
        <v>0</v>
      </c>
      <c r="I60" s="18">
        <v>902.1</v>
      </c>
      <c r="J60" s="19">
        <v>0</v>
      </c>
    </row>
    <row r="61" spans="1:10" ht="15" customHeight="1" x14ac:dyDescent="0.2">
      <c r="A61" s="16">
        <v>33</v>
      </c>
      <c r="B61" s="16"/>
      <c r="C61" s="16">
        <v>4116</v>
      </c>
      <c r="D61" s="17" t="s">
        <v>27</v>
      </c>
      <c r="E61" s="16">
        <v>14052</v>
      </c>
      <c r="F61" s="17" t="s">
        <v>67</v>
      </c>
      <c r="G61" s="16">
        <v>33092</v>
      </c>
      <c r="H61" s="18">
        <v>0</v>
      </c>
      <c r="I61" s="18">
        <v>2437.1</v>
      </c>
      <c r="J61" s="19">
        <v>0</v>
      </c>
    </row>
    <row r="62" spans="1:10" ht="15" customHeight="1" x14ac:dyDescent="0.2">
      <c r="A62" s="16">
        <v>33</v>
      </c>
      <c r="B62" s="16"/>
      <c r="C62" s="16">
        <v>4116</v>
      </c>
      <c r="D62" s="17" t="s">
        <v>27</v>
      </c>
      <c r="E62" s="16">
        <v>14065</v>
      </c>
      <c r="F62" s="17" t="s">
        <v>68</v>
      </c>
      <c r="G62" s="16">
        <v>33092</v>
      </c>
      <c r="H62" s="18">
        <v>0</v>
      </c>
      <c r="I62" s="18">
        <v>3871.8</v>
      </c>
      <c r="J62" s="19">
        <v>0</v>
      </c>
    </row>
    <row r="63" spans="1:10" ht="15" customHeight="1" x14ac:dyDescent="0.2">
      <c r="A63" s="16">
        <v>33</v>
      </c>
      <c r="B63" s="16"/>
      <c r="C63" s="16">
        <v>4116</v>
      </c>
      <c r="D63" s="17" t="s">
        <v>27</v>
      </c>
      <c r="E63" s="16">
        <v>14072</v>
      </c>
      <c r="F63" s="17"/>
      <c r="G63" s="16">
        <v>33092</v>
      </c>
      <c r="H63" s="18">
        <v>0</v>
      </c>
      <c r="I63" s="18">
        <v>1557.9</v>
      </c>
      <c r="J63" s="19">
        <v>0</v>
      </c>
    </row>
    <row r="64" spans="1:10" ht="15" customHeight="1" x14ac:dyDescent="0.2">
      <c r="A64" s="16">
        <v>33</v>
      </c>
      <c r="B64" s="16">
        <v>3421</v>
      </c>
      <c r="C64" s="16">
        <v>2229</v>
      </c>
      <c r="D64" s="17" t="s">
        <v>42</v>
      </c>
      <c r="E64" s="16">
        <v>14031</v>
      </c>
      <c r="F64" s="17" t="s">
        <v>69</v>
      </c>
      <c r="G64" s="16">
        <v>33063</v>
      </c>
      <c r="H64" s="18">
        <v>0</v>
      </c>
      <c r="I64" s="18">
        <v>118.4</v>
      </c>
      <c r="J64" s="19">
        <v>0</v>
      </c>
    </row>
    <row r="65" spans="1:10" ht="15" customHeight="1" x14ac:dyDescent="0.2">
      <c r="A65" s="16">
        <v>33</v>
      </c>
      <c r="B65" s="16">
        <v>6409</v>
      </c>
      <c r="C65" s="16">
        <v>2229</v>
      </c>
      <c r="D65" s="17" t="s">
        <v>42</v>
      </c>
      <c r="E65" s="16">
        <v>14058</v>
      </c>
      <c r="F65" s="17" t="s">
        <v>70</v>
      </c>
      <c r="G65" s="16"/>
      <c r="H65" s="18">
        <v>0</v>
      </c>
      <c r="I65" s="18">
        <v>234.4</v>
      </c>
      <c r="J65" s="19">
        <v>0</v>
      </c>
    </row>
    <row r="66" spans="1:10" ht="15" customHeight="1" x14ac:dyDescent="0.2">
      <c r="A66" s="16">
        <v>33</v>
      </c>
      <c r="B66" s="16">
        <v>6409</v>
      </c>
      <c r="C66" s="16">
        <v>2229</v>
      </c>
      <c r="D66" s="17" t="s">
        <v>42</v>
      </c>
      <c r="E66" s="16">
        <v>14067</v>
      </c>
      <c r="F66" s="17" t="s">
        <v>71</v>
      </c>
      <c r="G66" s="16"/>
      <c r="H66" s="18">
        <v>0</v>
      </c>
      <c r="I66" s="18">
        <v>18.5</v>
      </c>
      <c r="J66" s="19">
        <v>0</v>
      </c>
    </row>
    <row r="67" spans="1:10" ht="15" customHeight="1" x14ac:dyDescent="0.2">
      <c r="A67" s="16">
        <v>33</v>
      </c>
      <c r="B67" s="16">
        <v>6409</v>
      </c>
      <c r="C67" s="16">
        <v>2229</v>
      </c>
      <c r="D67" s="17" t="s">
        <v>42</v>
      </c>
      <c r="E67" s="16">
        <v>14068</v>
      </c>
      <c r="F67" s="17" t="s">
        <v>72</v>
      </c>
      <c r="G67" s="16"/>
      <c r="H67" s="18">
        <v>0</v>
      </c>
      <c r="I67" s="18">
        <v>1024.0999999999999</v>
      </c>
      <c r="J67" s="19">
        <v>0</v>
      </c>
    </row>
    <row r="68" spans="1:10" ht="15" customHeight="1" x14ac:dyDescent="0.2">
      <c r="A68"/>
      <c r="B68"/>
      <c r="C68"/>
      <c r="D68"/>
      <c r="E68"/>
      <c r="F68"/>
      <c r="G68"/>
      <c r="H68"/>
      <c r="I68"/>
      <c r="J68"/>
    </row>
    <row r="69" spans="1:10" ht="15" customHeight="1" x14ac:dyDescent="0.2">
      <c r="A69" s="4" t="s">
        <v>361</v>
      </c>
      <c r="B69" s="4"/>
      <c r="C69" s="4"/>
      <c r="D69" s="5"/>
      <c r="E69" s="4"/>
      <c r="F69" s="5"/>
      <c r="G69" s="4"/>
      <c r="H69" s="10">
        <f>SUM(H59:H68)</f>
        <v>0</v>
      </c>
      <c r="I69" s="10">
        <f>SUM(I59:I68)</f>
        <v>10164.299999999999</v>
      </c>
      <c r="J69" s="11">
        <f>SUM(J59:J68)</f>
        <v>0</v>
      </c>
    </row>
    <row r="70" spans="1:10" ht="15" customHeight="1" x14ac:dyDescent="0.2">
      <c r="A70"/>
      <c r="B70"/>
      <c r="C70"/>
      <c r="D70"/>
      <c r="E70"/>
      <c r="F70"/>
      <c r="G70"/>
      <c r="H70"/>
      <c r="I70"/>
      <c r="J70"/>
    </row>
    <row r="71" spans="1:10" ht="15" customHeight="1" x14ac:dyDescent="0.2">
      <c r="A71" s="6" t="s">
        <v>360</v>
      </c>
      <c r="B71" s="6"/>
      <c r="C71" s="6"/>
      <c r="D71" s="7"/>
      <c r="E71" s="6"/>
      <c r="F71" s="7"/>
      <c r="G71" s="6"/>
      <c r="H71" s="12">
        <f>H69</f>
        <v>0</v>
      </c>
      <c r="I71" s="12">
        <f>I69</f>
        <v>10164.299999999999</v>
      </c>
      <c r="J71" s="13">
        <f>J69</f>
        <v>0</v>
      </c>
    </row>
    <row r="72" spans="1:10" ht="15" customHeight="1" x14ac:dyDescent="0.2">
      <c r="A72"/>
      <c r="B72"/>
      <c r="C72"/>
      <c r="D72"/>
      <c r="E72"/>
      <c r="F72"/>
      <c r="G72"/>
      <c r="H72"/>
      <c r="I72"/>
      <c r="J72"/>
    </row>
    <row r="73" spans="1:10" ht="15" customHeight="1" x14ac:dyDescent="0.2">
      <c r="A73" s="16">
        <v>33</v>
      </c>
      <c r="B73" s="16">
        <v>3111</v>
      </c>
      <c r="C73" s="16">
        <v>5331</v>
      </c>
      <c r="D73" s="17" t="s">
        <v>46</v>
      </c>
      <c r="E73" s="16"/>
      <c r="F73" s="17"/>
      <c r="G73" s="16"/>
      <c r="H73" s="18">
        <v>0</v>
      </c>
      <c r="I73" s="18">
        <v>0</v>
      </c>
      <c r="J73" s="19">
        <v>700</v>
      </c>
    </row>
    <row r="74" spans="1:10" ht="15" customHeight="1" x14ac:dyDescent="0.2">
      <c r="A74" s="16">
        <v>33</v>
      </c>
      <c r="B74" s="16">
        <v>3111</v>
      </c>
      <c r="C74" s="16">
        <v>5331</v>
      </c>
      <c r="D74" s="17" t="s">
        <v>46</v>
      </c>
      <c r="E74" s="16">
        <v>1401</v>
      </c>
      <c r="F74" s="17" t="s">
        <v>73</v>
      </c>
      <c r="G74" s="16"/>
      <c r="H74" s="18">
        <v>1789</v>
      </c>
      <c r="I74" s="18">
        <v>1789</v>
      </c>
      <c r="J74" s="19">
        <v>1423</v>
      </c>
    </row>
    <row r="75" spans="1:10" ht="15" customHeight="1" x14ac:dyDescent="0.2">
      <c r="A75" s="16">
        <v>33</v>
      </c>
      <c r="B75" s="16">
        <v>3111</v>
      </c>
      <c r="C75" s="16">
        <v>5336</v>
      </c>
      <c r="D75" s="17" t="s">
        <v>64</v>
      </c>
      <c r="E75" s="16">
        <v>14012</v>
      </c>
      <c r="F75" s="17" t="s">
        <v>66</v>
      </c>
      <c r="G75" s="16">
        <v>33092</v>
      </c>
      <c r="H75" s="18">
        <v>0</v>
      </c>
      <c r="I75" s="18">
        <v>902.1</v>
      </c>
      <c r="J75" s="19">
        <v>0</v>
      </c>
    </row>
    <row r="76" spans="1:10" ht="15" customHeight="1" x14ac:dyDescent="0.2">
      <c r="A76" s="16">
        <v>33</v>
      </c>
      <c r="B76" s="16">
        <v>3113</v>
      </c>
      <c r="C76" s="16">
        <v>5331</v>
      </c>
      <c r="D76" s="17" t="s">
        <v>46</v>
      </c>
      <c r="E76" s="16">
        <v>1405</v>
      </c>
      <c r="F76" s="17" t="s">
        <v>74</v>
      </c>
      <c r="G76" s="16"/>
      <c r="H76" s="18">
        <v>4050</v>
      </c>
      <c r="I76" s="18">
        <v>4050</v>
      </c>
      <c r="J76" s="19">
        <v>3226</v>
      </c>
    </row>
    <row r="77" spans="1:10" ht="15" customHeight="1" x14ac:dyDescent="0.2">
      <c r="A77" s="16">
        <v>33</v>
      </c>
      <c r="B77" s="16">
        <v>3113</v>
      </c>
      <c r="C77" s="16">
        <v>5331</v>
      </c>
      <c r="D77" s="17" t="s">
        <v>46</v>
      </c>
      <c r="E77" s="16">
        <v>1406</v>
      </c>
      <c r="F77" s="17" t="s">
        <v>75</v>
      </c>
      <c r="G77" s="16"/>
      <c r="H77" s="18">
        <v>7777.5</v>
      </c>
      <c r="I77" s="18">
        <v>7777.5</v>
      </c>
      <c r="J77" s="19">
        <v>5335</v>
      </c>
    </row>
    <row r="78" spans="1:10" ht="15" customHeight="1" x14ac:dyDescent="0.2">
      <c r="A78" s="16">
        <v>33</v>
      </c>
      <c r="B78" s="16">
        <v>3113</v>
      </c>
      <c r="C78" s="16">
        <v>5336</v>
      </c>
      <c r="D78" s="17" t="s">
        <v>64</v>
      </c>
      <c r="E78" s="16">
        <v>14052</v>
      </c>
      <c r="F78" s="17" t="s">
        <v>67</v>
      </c>
      <c r="G78" s="16">
        <v>33092</v>
      </c>
      <c r="H78" s="18">
        <v>0</v>
      </c>
      <c r="I78" s="18">
        <v>2437.1</v>
      </c>
      <c r="J78" s="19">
        <v>0</v>
      </c>
    </row>
    <row r="79" spans="1:10" ht="15" customHeight="1" x14ac:dyDescent="0.2">
      <c r="A79" s="16">
        <v>33</v>
      </c>
      <c r="B79" s="16">
        <v>3113</v>
      </c>
      <c r="C79" s="16">
        <v>5336</v>
      </c>
      <c r="D79" s="17" t="s">
        <v>64</v>
      </c>
      <c r="E79" s="16">
        <v>14065</v>
      </c>
      <c r="F79" s="17" t="s">
        <v>68</v>
      </c>
      <c r="G79" s="16">
        <v>33092</v>
      </c>
      <c r="H79" s="18">
        <v>0</v>
      </c>
      <c r="I79" s="18">
        <v>3871.8</v>
      </c>
      <c r="J79" s="19">
        <v>0</v>
      </c>
    </row>
    <row r="80" spans="1:10" ht="15" customHeight="1" x14ac:dyDescent="0.2">
      <c r="A80" s="16">
        <v>33</v>
      </c>
      <c r="B80" s="16">
        <v>3141</v>
      </c>
      <c r="C80" s="16">
        <v>5331</v>
      </c>
      <c r="D80" s="17" t="s">
        <v>46</v>
      </c>
      <c r="E80" s="16">
        <v>1406</v>
      </c>
      <c r="F80" s="17" t="s">
        <v>75</v>
      </c>
      <c r="G80" s="16"/>
      <c r="H80" s="18">
        <v>2298.4</v>
      </c>
      <c r="I80" s="18">
        <v>2298.4</v>
      </c>
      <c r="J80" s="19">
        <v>1821</v>
      </c>
    </row>
    <row r="81" spans="1:10" ht="15" customHeight="1" x14ac:dyDescent="0.2">
      <c r="A81" s="16">
        <v>33</v>
      </c>
      <c r="B81" s="16">
        <v>3231</v>
      </c>
      <c r="C81" s="16">
        <v>5331</v>
      </c>
      <c r="D81" s="17" t="s">
        <v>46</v>
      </c>
      <c r="E81" s="16">
        <v>1407</v>
      </c>
      <c r="F81" s="17" t="s">
        <v>76</v>
      </c>
      <c r="G81" s="16"/>
      <c r="H81" s="18">
        <v>375</v>
      </c>
      <c r="I81" s="18">
        <v>375</v>
      </c>
      <c r="J81" s="19">
        <v>0</v>
      </c>
    </row>
    <row r="82" spans="1:10" ht="15" customHeight="1" x14ac:dyDescent="0.2">
      <c r="A82" s="16">
        <v>33</v>
      </c>
      <c r="B82" s="16">
        <v>3231</v>
      </c>
      <c r="C82" s="16">
        <v>5331</v>
      </c>
      <c r="D82" s="17" t="s">
        <v>46</v>
      </c>
      <c r="E82" s="16">
        <v>140721</v>
      </c>
      <c r="F82" s="17" t="s">
        <v>77</v>
      </c>
      <c r="G82" s="16"/>
      <c r="H82" s="18">
        <v>0</v>
      </c>
      <c r="I82" s="18">
        <v>235</v>
      </c>
      <c r="J82" s="19">
        <v>345</v>
      </c>
    </row>
    <row r="83" spans="1:10" ht="15" customHeight="1" x14ac:dyDescent="0.2">
      <c r="A83" s="16">
        <v>33</v>
      </c>
      <c r="B83" s="16">
        <v>3231</v>
      </c>
      <c r="C83" s="16">
        <v>5336</v>
      </c>
      <c r="D83" s="17" t="s">
        <v>64</v>
      </c>
      <c r="E83" s="16">
        <v>14072</v>
      </c>
      <c r="F83" s="17"/>
      <c r="G83" s="16">
        <v>33092</v>
      </c>
      <c r="H83" s="18">
        <v>0</v>
      </c>
      <c r="I83" s="18">
        <v>1557.9</v>
      </c>
      <c r="J83" s="19">
        <v>0</v>
      </c>
    </row>
    <row r="84" spans="1:10" ht="15" customHeight="1" x14ac:dyDescent="0.2">
      <c r="A84" s="16">
        <v>33</v>
      </c>
      <c r="B84" s="16">
        <v>3421</v>
      </c>
      <c r="C84" s="16">
        <v>5331</v>
      </c>
      <c r="D84" s="17" t="s">
        <v>46</v>
      </c>
      <c r="E84" s="16">
        <v>1403</v>
      </c>
      <c r="F84" s="17" t="s">
        <v>78</v>
      </c>
      <c r="G84" s="16"/>
      <c r="H84" s="18">
        <v>250</v>
      </c>
      <c r="I84" s="18">
        <v>250</v>
      </c>
      <c r="J84" s="19">
        <v>250</v>
      </c>
    </row>
    <row r="85" spans="1:10" ht="15" customHeight="1" x14ac:dyDescent="0.2">
      <c r="A85" s="16">
        <v>33</v>
      </c>
      <c r="B85" s="16">
        <v>6402</v>
      </c>
      <c r="C85" s="16">
        <v>5364</v>
      </c>
      <c r="D85" s="17" t="s">
        <v>79</v>
      </c>
      <c r="E85" s="16">
        <v>14031</v>
      </c>
      <c r="F85" s="17" t="s">
        <v>69</v>
      </c>
      <c r="G85" s="16">
        <v>33063</v>
      </c>
      <c r="H85" s="18">
        <v>0</v>
      </c>
      <c r="I85" s="18">
        <v>118.4</v>
      </c>
      <c r="J85" s="19">
        <v>0</v>
      </c>
    </row>
    <row r="86" spans="1:10" ht="15" customHeight="1" x14ac:dyDescent="0.2">
      <c r="A86"/>
      <c r="B86"/>
      <c r="C86"/>
      <c r="D86"/>
      <c r="E86"/>
      <c r="F86"/>
      <c r="G86"/>
      <c r="H86"/>
      <c r="I86"/>
      <c r="J86"/>
    </row>
    <row r="87" spans="1:10" ht="15" customHeight="1" x14ac:dyDescent="0.2">
      <c r="A87" s="4" t="s">
        <v>359</v>
      </c>
      <c r="B87" s="4"/>
      <c r="C87" s="4"/>
      <c r="D87" s="5"/>
      <c r="E87" s="4"/>
      <c r="F87" s="5"/>
      <c r="G87" s="4"/>
      <c r="H87" s="10">
        <f>SUM(H72:H86)</f>
        <v>16539.900000000001</v>
      </c>
      <c r="I87" s="10">
        <f>SUM(I72:I86)</f>
        <v>25662.200000000004</v>
      </c>
      <c r="J87" s="11">
        <f>SUM(J72:J86)</f>
        <v>13100</v>
      </c>
    </row>
    <row r="88" spans="1:10" ht="15" customHeight="1" x14ac:dyDescent="0.2">
      <c r="A88"/>
      <c r="B88"/>
      <c r="C88"/>
      <c r="D88"/>
      <c r="E88"/>
      <c r="F88"/>
      <c r="G88"/>
      <c r="H88"/>
      <c r="I88"/>
      <c r="J88"/>
    </row>
    <row r="89" spans="1:10" ht="15" customHeight="1" x14ac:dyDescent="0.2">
      <c r="A89" s="16">
        <v>33</v>
      </c>
      <c r="B89" s="16">
        <v>3111</v>
      </c>
      <c r="C89" s="16">
        <v>6351</v>
      </c>
      <c r="D89" s="17" t="s">
        <v>53</v>
      </c>
      <c r="E89" s="16"/>
      <c r="F89" s="17"/>
      <c r="G89" s="16"/>
      <c r="H89" s="18">
        <v>650</v>
      </c>
      <c r="I89" s="18">
        <v>650</v>
      </c>
      <c r="J89" s="19">
        <v>0</v>
      </c>
    </row>
    <row r="90" spans="1:10" ht="15" customHeight="1" x14ac:dyDescent="0.2">
      <c r="A90"/>
      <c r="B90"/>
      <c r="C90"/>
      <c r="D90"/>
      <c r="E90"/>
      <c r="F90"/>
      <c r="G90"/>
      <c r="H90"/>
      <c r="I90"/>
      <c r="J90"/>
    </row>
    <row r="91" spans="1:10" ht="15" customHeight="1" x14ac:dyDescent="0.2">
      <c r="A91" s="4" t="s">
        <v>358</v>
      </c>
      <c r="B91" s="4"/>
      <c r="C91" s="4"/>
      <c r="D91" s="5"/>
      <c r="E91" s="4"/>
      <c r="F91" s="5"/>
      <c r="G91" s="4"/>
      <c r="H91" s="10">
        <f>SUM(H88:H90)</f>
        <v>650</v>
      </c>
      <c r="I91" s="10">
        <f>SUM(I88:I90)</f>
        <v>650</v>
      </c>
      <c r="J91" s="11">
        <f>SUM(J88:J90)</f>
        <v>0</v>
      </c>
    </row>
    <row r="92" spans="1:10" ht="15" customHeight="1" x14ac:dyDescent="0.2">
      <c r="A92"/>
      <c r="B92"/>
      <c r="C92"/>
      <c r="D92"/>
      <c r="E92"/>
      <c r="F92"/>
      <c r="G92"/>
      <c r="H92"/>
      <c r="I92"/>
      <c r="J92"/>
    </row>
    <row r="93" spans="1:10" ht="15" customHeight="1" x14ac:dyDescent="0.2">
      <c r="A93" s="6" t="s">
        <v>357</v>
      </c>
      <c r="B93" s="6"/>
      <c r="C93" s="6"/>
      <c r="D93" s="7"/>
      <c r="E93" s="6"/>
      <c r="F93" s="7"/>
      <c r="G93" s="6"/>
      <c r="H93" s="12">
        <f>H87+H91</f>
        <v>17189.900000000001</v>
      </c>
      <c r="I93" s="12">
        <f>I87+I91</f>
        <v>26312.200000000004</v>
      </c>
      <c r="J93" s="13">
        <f>J87+J91</f>
        <v>13100</v>
      </c>
    </row>
    <row r="94" spans="1:10" ht="15" customHeight="1" x14ac:dyDescent="0.2">
      <c r="A94"/>
      <c r="B94"/>
      <c r="C94"/>
      <c r="D94"/>
      <c r="E94"/>
      <c r="F94"/>
      <c r="G94"/>
      <c r="H94"/>
      <c r="I94"/>
      <c r="J94"/>
    </row>
    <row r="95" spans="1:10" s="23" customFormat="1" ht="30" customHeight="1" x14ac:dyDescent="0.2">
      <c r="A95" s="55" t="s">
        <v>374</v>
      </c>
      <c r="B95" s="54"/>
      <c r="C95" s="54"/>
      <c r="D95" s="54"/>
      <c r="E95" s="54"/>
      <c r="F95" s="54"/>
      <c r="G95" s="54"/>
      <c r="H95" s="54"/>
      <c r="I95" s="54"/>
      <c r="J95" s="54"/>
    </row>
    <row r="96" spans="1:10" ht="15" customHeight="1" x14ac:dyDescent="0.2">
      <c r="A96"/>
      <c r="B96"/>
      <c r="C96"/>
      <c r="D96"/>
      <c r="E96"/>
      <c r="F96"/>
      <c r="G96"/>
      <c r="H96"/>
      <c r="I96"/>
      <c r="J96"/>
    </row>
    <row r="97" spans="1:10" ht="15" customHeight="1" x14ac:dyDescent="0.2">
      <c r="A97" s="16">
        <v>34</v>
      </c>
      <c r="B97" s="16"/>
      <c r="C97" s="16">
        <v>4112</v>
      </c>
      <c r="D97" s="17" t="s">
        <v>80</v>
      </c>
      <c r="E97" s="16"/>
      <c r="F97" s="17"/>
      <c r="G97" s="16"/>
      <c r="H97" s="18">
        <v>26866.9</v>
      </c>
      <c r="I97" s="18">
        <v>26866.9</v>
      </c>
      <c r="J97" s="19">
        <v>26163.200000000001</v>
      </c>
    </row>
    <row r="98" spans="1:10" ht="15" customHeight="1" x14ac:dyDescent="0.2">
      <c r="A98"/>
      <c r="B98"/>
      <c r="C98"/>
      <c r="D98"/>
      <c r="E98"/>
      <c r="F98"/>
      <c r="G98"/>
      <c r="H98"/>
      <c r="I98"/>
      <c r="J98"/>
    </row>
    <row r="99" spans="1:10" ht="15" customHeight="1" x14ac:dyDescent="0.2">
      <c r="A99" s="4" t="s">
        <v>356</v>
      </c>
      <c r="B99" s="4"/>
      <c r="C99" s="4"/>
      <c r="D99" s="5"/>
      <c r="E99" s="4"/>
      <c r="F99" s="5"/>
      <c r="G99" s="4"/>
      <c r="H99" s="10">
        <f>SUM(H96:H98)</f>
        <v>26866.9</v>
      </c>
      <c r="I99" s="10">
        <f>SUM(I96:I98)</f>
        <v>26866.9</v>
      </c>
      <c r="J99" s="11">
        <f>SUM(J96:J98)</f>
        <v>26163.200000000001</v>
      </c>
    </row>
    <row r="100" spans="1:10" ht="15" customHeight="1" x14ac:dyDescent="0.2">
      <c r="A100"/>
      <c r="B100"/>
      <c r="C100"/>
      <c r="D100"/>
      <c r="E100"/>
      <c r="F100"/>
      <c r="G100"/>
      <c r="H100"/>
      <c r="I100"/>
      <c r="J100"/>
    </row>
    <row r="101" spans="1:10" ht="15" customHeight="1" x14ac:dyDescent="0.2">
      <c r="A101" s="6" t="s">
        <v>355</v>
      </c>
      <c r="B101" s="6"/>
      <c r="C101" s="6"/>
      <c r="D101" s="7"/>
      <c r="E101" s="6"/>
      <c r="F101" s="7"/>
      <c r="G101" s="6"/>
      <c r="H101" s="12">
        <f>H99</f>
        <v>26866.9</v>
      </c>
      <c r="I101" s="12">
        <f>I99</f>
        <v>26866.9</v>
      </c>
      <c r="J101" s="13">
        <f>J99</f>
        <v>26163.200000000001</v>
      </c>
    </row>
    <row r="102" spans="1:10" ht="15" customHeight="1" x14ac:dyDescent="0.2">
      <c r="A102"/>
      <c r="B102"/>
      <c r="C102"/>
      <c r="D102"/>
      <c r="E102"/>
      <c r="F102"/>
      <c r="G102"/>
      <c r="H102"/>
      <c r="I102"/>
      <c r="J102"/>
    </row>
    <row r="103" spans="1:10" s="23" customFormat="1" ht="30" customHeight="1" x14ac:dyDescent="0.2">
      <c r="A103" s="55" t="s">
        <v>373</v>
      </c>
      <c r="B103" s="54"/>
      <c r="C103" s="54"/>
      <c r="D103" s="54"/>
      <c r="E103" s="54"/>
      <c r="F103" s="54"/>
      <c r="G103" s="54"/>
      <c r="H103" s="54"/>
      <c r="I103" s="54"/>
      <c r="J103" s="54"/>
    </row>
    <row r="104" spans="1:10" ht="15" customHeight="1" x14ac:dyDescent="0.2">
      <c r="A104"/>
      <c r="B104"/>
      <c r="C104"/>
      <c r="D104"/>
      <c r="E104"/>
      <c r="F104"/>
      <c r="G104"/>
      <c r="H104"/>
      <c r="I104"/>
      <c r="J104"/>
    </row>
    <row r="105" spans="1:10" ht="15" customHeight="1" x14ac:dyDescent="0.2">
      <c r="A105" s="16">
        <v>35</v>
      </c>
      <c r="B105" s="16"/>
      <c r="C105" s="16">
        <v>8115</v>
      </c>
      <c r="D105" s="17" t="s">
        <v>81</v>
      </c>
      <c r="E105" s="16"/>
      <c r="F105" s="17"/>
      <c r="G105" s="16"/>
      <c r="H105" s="18">
        <v>0</v>
      </c>
      <c r="I105" s="18">
        <v>59535</v>
      </c>
      <c r="J105" s="19">
        <v>0</v>
      </c>
    </row>
    <row r="106" spans="1:10" ht="15" customHeight="1" x14ac:dyDescent="0.2">
      <c r="A106" s="16">
        <v>35</v>
      </c>
      <c r="B106" s="16"/>
      <c r="C106" s="16">
        <v>8124</v>
      </c>
      <c r="D106" s="17" t="s">
        <v>82</v>
      </c>
      <c r="E106" s="16">
        <v>126</v>
      </c>
      <c r="F106" s="17" t="s">
        <v>83</v>
      </c>
      <c r="G106" s="16"/>
      <c r="H106" s="18">
        <v>-840</v>
      </c>
      <c r="I106" s="18">
        <v>-840</v>
      </c>
      <c r="J106" s="19">
        <v>-344.2</v>
      </c>
    </row>
    <row r="107" spans="1:10" ht="15" customHeight="1" x14ac:dyDescent="0.2">
      <c r="A107" s="16">
        <v>35</v>
      </c>
      <c r="B107" s="16"/>
      <c r="C107" s="16">
        <v>8124</v>
      </c>
      <c r="D107" s="17" t="s">
        <v>82</v>
      </c>
      <c r="E107" s="16">
        <v>1261</v>
      </c>
      <c r="F107" s="17" t="s">
        <v>84</v>
      </c>
      <c r="G107" s="16"/>
      <c r="H107" s="18">
        <v>-346</v>
      </c>
      <c r="I107" s="18">
        <v>-346</v>
      </c>
      <c r="J107" s="19">
        <v>0</v>
      </c>
    </row>
    <row r="108" spans="1:10" ht="15" customHeight="1" x14ac:dyDescent="0.2">
      <c r="A108" s="16">
        <v>35</v>
      </c>
      <c r="B108" s="16"/>
      <c r="C108" s="16">
        <v>8124</v>
      </c>
      <c r="D108" s="17" t="s">
        <v>82</v>
      </c>
      <c r="E108" s="16">
        <v>6121</v>
      </c>
      <c r="F108" s="17" t="s">
        <v>85</v>
      </c>
      <c r="G108" s="16"/>
      <c r="H108" s="18">
        <v>-1070.4000000000001</v>
      </c>
      <c r="I108" s="18">
        <v>-1070.4000000000001</v>
      </c>
      <c r="J108" s="19">
        <v>-1070.4000000000001</v>
      </c>
    </row>
    <row r="109" spans="1:10" ht="15" customHeight="1" x14ac:dyDescent="0.2">
      <c r="A109" s="16">
        <v>35</v>
      </c>
      <c r="B109" s="16"/>
      <c r="C109" s="16">
        <v>8124</v>
      </c>
      <c r="D109" s="17" t="s">
        <v>82</v>
      </c>
      <c r="E109" s="16">
        <v>14011</v>
      </c>
      <c r="F109" s="17" t="s">
        <v>86</v>
      </c>
      <c r="G109" s="16"/>
      <c r="H109" s="18">
        <v>-1068</v>
      </c>
      <c r="I109" s="18">
        <v>-1068</v>
      </c>
      <c r="J109" s="19">
        <v>-1068</v>
      </c>
    </row>
    <row r="110" spans="1:10" ht="15" customHeight="1" x14ac:dyDescent="0.2">
      <c r="A110"/>
      <c r="B110"/>
      <c r="C110"/>
      <c r="D110"/>
      <c r="E110"/>
      <c r="F110"/>
      <c r="G110"/>
      <c r="H110"/>
      <c r="I110"/>
      <c r="J110"/>
    </row>
    <row r="111" spans="1:10" ht="15" customHeight="1" x14ac:dyDescent="0.2">
      <c r="A111" s="4" t="s">
        <v>354</v>
      </c>
      <c r="B111" s="4"/>
      <c r="C111" s="4"/>
      <c r="D111" s="5"/>
      <c r="E111" s="4"/>
      <c r="F111" s="5"/>
      <c r="G111" s="4"/>
      <c r="H111" s="10">
        <f>SUM(H104:H110)</f>
        <v>-3324.4</v>
      </c>
      <c r="I111" s="10">
        <f>SUM(I104:I110)</f>
        <v>56210.6</v>
      </c>
      <c r="J111" s="11">
        <f>SUM(J104:J110)</f>
        <v>-2482.6000000000004</v>
      </c>
    </row>
    <row r="112" spans="1:10" ht="15" customHeight="1" x14ac:dyDescent="0.2">
      <c r="A112"/>
      <c r="B112"/>
      <c r="C112"/>
      <c r="D112"/>
      <c r="E112"/>
      <c r="F112"/>
      <c r="G112"/>
      <c r="H112"/>
      <c r="I112"/>
      <c r="J112"/>
    </row>
    <row r="113" spans="1:10" ht="15" customHeight="1" x14ac:dyDescent="0.2">
      <c r="A113" s="6" t="s">
        <v>353</v>
      </c>
      <c r="B113" s="6"/>
      <c r="C113" s="6"/>
      <c r="D113" s="7"/>
      <c r="E113" s="6"/>
      <c r="F113" s="7"/>
      <c r="G113" s="6"/>
      <c r="H113" s="12">
        <f>H111</f>
        <v>-3324.4</v>
      </c>
      <c r="I113" s="12">
        <f>I111</f>
        <v>56210.6</v>
      </c>
      <c r="J113" s="13">
        <f>J111</f>
        <v>-2482.6000000000004</v>
      </c>
    </row>
    <row r="114" spans="1:10" ht="15" customHeight="1" x14ac:dyDescent="0.2">
      <c r="A114"/>
      <c r="B114"/>
      <c r="C114"/>
      <c r="D114"/>
      <c r="E114"/>
      <c r="F114"/>
      <c r="G114"/>
      <c r="H114"/>
      <c r="I114"/>
      <c r="J114"/>
    </row>
    <row r="115" spans="1:10" s="23" customFormat="1" ht="30" customHeight="1" x14ac:dyDescent="0.2">
      <c r="A115" s="55" t="s">
        <v>372</v>
      </c>
      <c r="B115" s="54"/>
      <c r="C115" s="54"/>
      <c r="D115" s="54"/>
      <c r="E115" s="54"/>
      <c r="F115" s="54"/>
      <c r="G115" s="54"/>
      <c r="H115" s="54"/>
      <c r="I115" s="54"/>
      <c r="J115" s="54"/>
    </row>
    <row r="116" spans="1:10" ht="15" customHeight="1" x14ac:dyDescent="0.2">
      <c r="A116"/>
      <c r="B116"/>
      <c r="C116"/>
      <c r="D116"/>
      <c r="E116"/>
      <c r="F116"/>
      <c r="G116"/>
      <c r="H116"/>
      <c r="I116"/>
      <c r="J116"/>
    </row>
    <row r="117" spans="1:10" ht="15" customHeight="1" x14ac:dyDescent="0.2">
      <c r="A117" s="16">
        <v>36</v>
      </c>
      <c r="B117" s="16"/>
      <c r="C117" s="16">
        <v>1111</v>
      </c>
      <c r="D117" s="17" t="s">
        <v>87</v>
      </c>
      <c r="E117" s="16"/>
      <c r="F117" s="17"/>
      <c r="G117" s="16"/>
      <c r="H117" s="18">
        <v>22000</v>
      </c>
      <c r="I117" s="18">
        <v>22000</v>
      </c>
      <c r="J117" s="19">
        <v>24000</v>
      </c>
    </row>
    <row r="118" spans="1:10" ht="15" customHeight="1" x14ac:dyDescent="0.2">
      <c r="A118" s="16">
        <v>36</v>
      </c>
      <c r="B118" s="16"/>
      <c r="C118" s="16">
        <v>1112</v>
      </c>
      <c r="D118" s="17" t="s">
        <v>88</v>
      </c>
      <c r="E118" s="16"/>
      <c r="F118" s="17"/>
      <c r="G118" s="16"/>
      <c r="H118" s="18">
        <v>1400</v>
      </c>
      <c r="I118" s="18">
        <v>1400</v>
      </c>
      <c r="J118" s="19">
        <v>1500</v>
      </c>
    </row>
    <row r="119" spans="1:10" ht="15" customHeight="1" x14ac:dyDescent="0.2">
      <c r="A119" s="16">
        <v>36</v>
      </c>
      <c r="B119" s="16"/>
      <c r="C119" s="16">
        <v>1113</v>
      </c>
      <c r="D119" s="17" t="s">
        <v>89</v>
      </c>
      <c r="E119" s="16"/>
      <c r="F119" s="17"/>
      <c r="G119" s="16"/>
      <c r="H119" s="18">
        <v>3700</v>
      </c>
      <c r="I119" s="18">
        <v>3700</v>
      </c>
      <c r="J119" s="19">
        <v>4000</v>
      </c>
    </row>
    <row r="120" spans="1:10" ht="15" customHeight="1" x14ac:dyDescent="0.2">
      <c r="A120" s="16">
        <v>36</v>
      </c>
      <c r="B120" s="16"/>
      <c r="C120" s="16">
        <v>1121</v>
      </c>
      <c r="D120" s="17" t="s">
        <v>90</v>
      </c>
      <c r="E120" s="16"/>
      <c r="F120" s="17"/>
      <c r="G120" s="16"/>
      <c r="H120" s="18">
        <v>30000</v>
      </c>
      <c r="I120" s="18">
        <v>30000</v>
      </c>
      <c r="J120" s="19">
        <v>35000</v>
      </c>
    </row>
    <row r="121" spans="1:10" ht="15" customHeight="1" x14ac:dyDescent="0.2">
      <c r="A121" s="16">
        <v>36</v>
      </c>
      <c r="B121" s="16"/>
      <c r="C121" s="16">
        <v>1122</v>
      </c>
      <c r="D121" s="17" t="s">
        <v>91</v>
      </c>
      <c r="E121" s="16"/>
      <c r="F121" s="17"/>
      <c r="G121" s="16"/>
      <c r="H121" s="18">
        <v>2000</v>
      </c>
      <c r="I121" s="18">
        <v>17004.400000000001</v>
      </c>
      <c r="J121" s="19">
        <v>2000</v>
      </c>
    </row>
    <row r="122" spans="1:10" ht="15" customHeight="1" x14ac:dyDescent="0.2">
      <c r="A122" s="16">
        <v>36</v>
      </c>
      <c r="B122" s="16"/>
      <c r="C122" s="16">
        <v>1211</v>
      </c>
      <c r="D122" s="17" t="s">
        <v>92</v>
      </c>
      <c r="E122" s="16"/>
      <c r="F122" s="17"/>
      <c r="G122" s="16"/>
      <c r="H122" s="18">
        <v>72000</v>
      </c>
      <c r="I122" s="18">
        <v>72000</v>
      </c>
      <c r="J122" s="19">
        <v>72000</v>
      </c>
    </row>
    <row r="123" spans="1:10" ht="15" customHeight="1" x14ac:dyDescent="0.2">
      <c r="A123" s="16">
        <v>36</v>
      </c>
      <c r="B123" s="16"/>
      <c r="C123" s="16">
        <v>1341</v>
      </c>
      <c r="D123" s="17" t="s">
        <v>93</v>
      </c>
      <c r="E123" s="16"/>
      <c r="F123" s="17"/>
      <c r="G123" s="16"/>
      <c r="H123" s="18">
        <v>140</v>
      </c>
      <c r="I123" s="18">
        <v>140</v>
      </c>
      <c r="J123" s="19">
        <v>140</v>
      </c>
    </row>
    <row r="124" spans="1:10" ht="15" customHeight="1" x14ac:dyDescent="0.2">
      <c r="A124" s="16">
        <v>36</v>
      </c>
      <c r="B124" s="16"/>
      <c r="C124" s="16">
        <v>1345</v>
      </c>
      <c r="D124" s="17" t="s">
        <v>94</v>
      </c>
      <c r="E124" s="16"/>
      <c r="F124" s="17"/>
      <c r="G124" s="16"/>
      <c r="H124" s="18">
        <v>4300</v>
      </c>
      <c r="I124" s="18">
        <v>4300</v>
      </c>
      <c r="J124" s="19">
        <v>4300</v>
      </c>
    </row>
    <row r="125" spans="1:10" ht="15" customHeight="1" x14ac:dyDescent="0.2">
      <c r="A125" s="16">
        <v>36</v>
      </c>
      <c r="B125" s="16"/>
      <c r="C125" s="16">
        <v>1361</v>
      </c>
      <c r="D125" s="17" t="s">
        <v>26</v>
      </c>
      <c r="E125" s="16">
        <v>136141</v>
      </c>
      <c r="F125" s="17" t="s">
        <v>95</v>
      </c>
      <c r="G125" s="16"/>
      <c r="H125" s="18">
        <v>2</v>
      </c>
      <c r="I125" s="18">
        <v>2</v>
      </c>
      <c r="J125" s="19">
        <v>2</v>
      </c>
    </row>
    <row r="126" spans="1:10" ht="15" customHeight="1" x14ac:dyDescent="0.2">
      <c r="A126" s="16">
        <v>36</v>
      </c>
      <c r="B126" s="16"/>
      <c r="C126" s="16">
        <v>1381</v>
      </c>
      <c r="D126" s="17" t="s">
        <v>96</v>
      </c>
      <c r="E126" s="16"/>
      <c r="F126" s="17"/>
      <c r="G126" s="16"/>
      <c r="H126" s="18">
        <v>500</v>
      </c>
      <c r="I126" s="18">
        <v>500</v>
      </c>
      <c r="J126" s="19">
        <v>500</v>
      </c>
    </row>
    <row r="127" spans="1:10" ht="15" customHeight="1" x14ac:dyDescent="0.2">
      <c r="A127" s="16">
        <v>36</v>
      </c>
      <c r="B127" s="16"/>
      <c r="C127" s="16">
        <v>1383</v>
      </c>
      <c r="D127" s="17" t="s">
        <v>97</v>
      </c>
      <c r="E127" s="16"/>
      <c r="F127" s="17"/>
      <c r="G127" s="16"/>
      <c r="H127" s="18">
        <v>1</v>
      </c>
      <c r="I127" s="18">
        <v>1</v>
      </c>
      <c r="J127" s="19">
        <v>1</v>
      </c>
    </row>
    <row r="128" spans="1:10" ht="15" customHeight="1" x14ac:dyDescent="0.2">
      <c r="A128" s="16">
        <v>36</v>
      </c>
      <c r="B128" s="16"/>
      <c r="C128" s="16">
        <v>1385</v>
      </c>
      <c r="D128" s="17" t="s">
        <v>98</v>
      </c>
      <c r="E128" s="16"/>
      <c r="F128" s="17"/>
      <c r="G128" s="16"/>
      <c r="H128" s="18">
        <v>7500</v>
      </c>
      <c r="I128" s="18">
        <v>7500</v>
      </c>
      <c r="J128" s="19">
        <v>6500</v>
      </c>
    </row>
    <row r="129" spans="1:10" ht="15" customHeight="1" x14ac:dyDescent="0.2">
      <c r="A129" s="16">
        <v>36</v>
      </c>
      <c r="B129" s="16"/>
      <c r="C129" s="16">
        <v>1511</v>
      </c>
      <c r="D129" s="17" t="s">
        <v>99</v>
      </c>
      <c r="E129" s="16"/>
      <c r="F129" s="17"/>
      <c r="G129" s="16"/>
      <c r="H129" s="18">
        <v>10500</v>
      </c>
      <c r="I129" s="18">
        <v>10500</v>
      </c>
      <c r="J129" s="19">
        <v>19000</v>
      </c>
    </row>
    <row r="130" spans="1:10" ht="15" customHeight="1" x14ac:dyDescent="0.2">
      <c r="A130" s="16">
        <v>36</v>
      </c>
      <c r="B130" s="16"/>
      <c r="C130" s="16">
        <v>4121</v>
      </c>
      <c r="D130" s="17" t="s">
        <v>7</v>
      </c>
      <c r="E130" s="16"/>
      <c r="F130" s="17"/>
      <c r="G130" s="16"/>
      <c r="H130" s="18">
        <v>1579</v>
      </c>
      <c r="I130" s="18">
        <v>1579</v>
      </c>
      <c r="J130" s="19">
        <v>1525.5</v>
      </c>
    </row>
    <row r="131" spans="1:10" ht="15" customHeight="1" x14ac:dyDescent="0.2">
      <c r="A131" s="16">
        <v>36</v>
      </c>
      <c r="B131" s="16">
        <v>6171</v>
      </c>
      <c r="C131" s="16">
        <v>2143</v>
      </c>
      <c r="D131" s="17" t="s">
        <v>100</v>
      </c>
      <c r="E131" s="16"/>
      <c r="F131" s="17"/>
      <c r="G131" s="16"/>
      <c r="H131" s="18">
        <v>2</v>
      </c>
      <c r="I131" s="18">
        <v>2</v>
      </c>
      <c r="J131" s="19">
        <v>5</v>
      </c>
    </row>
    <row r="132" spans="1:10" ht="15" customHeight="1" x14ac:dyDescent="0.2">
      <c r="A132" s="16">
        <v>36</v>
      </c>
      <c r="B132" s="16">
        <v>6310</v>
      </c>
      <c r="C132" s="16">
        <v>2141</v>
      </c>
      <c r="D132" s="17" t="s">
        <v>101</v>
      </c>
      <c r="E132" s="16"/>
      <c r="F132" s="17"/>
      <c r="G132" s="16"/>
      <c r="H132" s="18">
        <v>2</v>
      </c>
      <c r="I132" s="18">
        <v>1304</v>
      </c>
      <c r="J132" s="19">
        <v>20</v>
      </c>
    </row>
    <row r="133" spans="1:10" ht="15" customHeight="1" x14ac:dyDescent="0.2">
      <c r="A133"/>
      <c r="B133"/>
      <c r="C133"/>
      <c r="D133"/>
      <c r="E133"/>
      <c r="F133"/>
      <c r="G133"/>
      <c r="H133"/>
      <c r="I133"/>
      <c r="J133"/>
    </row>
    <row r="134" spans="1:10" ht="15" customHeight="1" x14ac:dyDescent="0.2">
      <c r="A134" s="4" t="s">
        <v>352</v>
      </c>
      <c r="B134" s="4"/>
      <c r="C134" s="4"/>
      <c r="D134" s="5"/>
      <c r="E134" s="4"/>
      <c r="F134" s="5"/>
      <c r="G134" s="4"/>
      <c r="H134" s="10">
        <f>SUM(H116:H133)</f>
        <v>155626</v>
      </c>
      <c r="I134" s="10">
        <f>SUM(I116:I133)</f>
        <v>171932.4</v>
      </c>
      <c r="J134" s="11">
        <f>SUM(J116:J133)</f>
        <v>170493.5</v>
      </c>
    </row>
    <row r="135" spans="1:10" ht="15" customHeight="1" x14ac:dyDescent="0.2">
      <c r="A135"/>
      <c r="B135"/>
      <c r="C135"/>
      <c r="D135"/>
      <c r="E135"/>
      <c r="F135"/>
      <c r="G135"/>
      <c r="H135"/>
      <c r="I135"/>
      <c r="J135"/>
    </row>
    <row r="136" spans="1:10" ht="15" customHeight="1" x14ac:dyDescent="0.2">
      <c r="A136" s="6" t="s">
        <v>351</v>
      </c>
      <c r="B136" s="6"/>
      <c r="C136" s="6"/>
      <c r="D136" s="7"/>
      <c r="E136" s="6"/>
      <c r="F136" s="7"/>
      <c r="G136" s="6"/>
      <c r="H136" s="12">
        <f>H134</f>
        <v>155626</v>
      </c>
      <c r="I136" s="12">
        <f>I134</f>
        <v>171932.4</v>
      </c>
      <c r="J136" s="13">
        <f>J134</f>
        <v>170493.5</v>
      </c>
    </row>
    <row r="137" spans="1:10" ht="15" customHeight="1" x14ac:dyDescent="0.2">
      <c r="A137"/>
      <c r="B137"/>
      <c r="C137"/>
      <c r="D137"/>
      <c r="E137"/>
      <c r="F137"/>
      <c r="G137"/>
      <c r="H137"/>
      <c r="I137"/>
      <c r="J137"/>
    </row>
    <row r="138" spans="1:10" ht="15" customHeight="1" x14ac:dyDescent="0.2">
      <c r="A138" s="16">
        <v>36</v>
      </c>
      <c r="B138" s="16">
        <v>2292</v>
      </c>
      <c r="C138" s="16">
        <v>5323</v>
      </c>
      <c r="D138" s="17" t="s">
        <v>102</v>
      </c>
      <c r="E138" s="16"/>
      <c r="F138" s="17" t="s">
        <v>509</v>
      </c>
      <c r="G138" s="16"/>
      <c r="H138" s="18">
        <v>700</v>
      </c>
      <c r="I138" s="18">
        <v>700</v>
      </c>
      <c r="J138" s="19">
        <v>717</v>
      </c>
    </row>
    <row r="139" spans="1:10" ht="15" customHeight="1" x14ac:dyDescent="0.2">
      <c r="A139" s="16">
        <v>36</v>
      </c>
      <c r="B139" s="16">
        <v>3111</v>
      </c>
      <c r="C139" s="16">
        <v>5164</v>
      </c>
      <c r="D139" s="17" t="s">
        <v>103</v>
      </c>
      <c r="E139" s="16"/>
      <c r="F139" s="17" t="s">
        <v>510</v>
      </c>
      <c r="G139" s="16"/>
      <c r="H139" s="18">
        <v>300</v>
      </c>
      <c r="I139" s="18">
        <v>300</v>
      </c>
      <c r="J139" s="19">
        <v>1000</v>
      </c>
    </row>
    <row r="140" spans="1:10" ht="15" customHeight="1" x14ac:dyDescent="0.2">
      <c r="A140" s="16">
        <v>36</v>
      </c>
      <c r="B140" s="16">
        <v>3113</v>
      </c>
      <c r="C140" s="16">
        <v>5329</v>
      </c>
      <c r="D140" s="17" t="s">
        <v>104</v>
      </c>
      <c r="E140" s="16">
        <v>582</v>
      </c>
      <c r="F140" s="17" t="s">
        <v>511</v>
      </c>
      <c r="G140" s="16"/>
      <c r="H140" s="18">
        <v>199.2</v>
      </c>
      <c r="I140" s="18">
        <v>199.2</v>
      </c>
      <c r="J140" s="19">
        <v>200</v>
      </c>
    </row>
    <row r="141" spans="1:10" ht="15" customHeight="1" x14ac:dyDescent="0.2">
      <c r="A141" s="16">
        <v>36</v>
      </c>
      <c r="B141" s="16">
        <v>3399</v>
      </c>
      <c r="C141" s="16">
        <v>5179</v>
      </c>
      <c r="D141" s="17" t="s">
        <v>106</v>
      </c>
      <c r="E141" s="16">
        <v>407</v>
      </c>
      <c r="F141" s="17" t="s">
        <v>107</v>
      </c>
      <c r="G141" s="16"/>
      <c r="H141" s="18">
        <v>25</v>
      </c>
      <c r="I141" s="18">
        <v>25</v>
      </c>
      <c r="J141" s="19">
        <v>37</v>
      </c>
    </row>
    <row r="142" spans="1:10" ht="15" customHeight="1" x14ac:dyDescent="0.2">
      <c r="A142" s="16">
        <v>36</v>
      </c>
      <c r="B142" s="16">
        <v>3429</v>
      </c>
      <c r="C142" s="16">
        <v>5179</v>
      </c>
      <c r="D142" s="17" t="s">
        <v>106</v>
      </c>
      <c r="E142" s="16">
        <v>408</v>
      </c>
      <c r="F142" s="17" t="s">
        <v>108</v>
      </c>
      <c r="G142" s="16"/>
      <c r="H142" s="18">
        <v>37</v>
      </c>
      <c r="I142" s="18">
        <v>37</v>
      </c>
      <c r="J142" s="19">
        <v>25</v>
      </c>
    </row>
    <row r="143" spans="1:10" ht="15" customHeight="1" x14ac:dyDescent="0.2">
      <c r="A143" s="16">
        <v>36</v>
      </c>
      <c r="B143" s="16">
        <v>3639</v>
      </c>
      <c r="C143" s="16">
        <v>5141</v>
      </c>
      <c r="D143" s="17" t="s">
        <v>109</v>
      </c>
      <c r="E143" s="16">
        <v>126</v>
      </c>
      <c r="F143" s="17" t="s">
        <v>83</v>
      </c>
      <c r="G143" s="16"/>
      <c r="H143" s="18">
        <v>60</v>
      </c>
      <c r="I143" s="18">
        <v>60</v>
      </c>
      <c r="J143" s="19">
        <v>60</v>
      </c>
    </row>
    <row r="144" spans="1:10" ht="15" customHeight="1" x14ac:dyDescent="0.2">
      <c r="A144" s="16">
        <v>36</v>
      </c>
      <c r="B144" s="16">
        <v>3639</v>
      </c>
      <c r="C144" s="16">
        <v>5141</v>
      </c>
      <c r="D144" s="17" t="s">
        <v>109</v>
      </c>
      <c r="E144" s="16">
        <v>1261</v>
      </c>
      <c r="F144" s="17" t="s">
        <v>84</v>
      </c>
      <c r="G144" s="16"/>
      <c r="H144" s="18">
        <v>20</v>
      </c>
      <c r="I144" s="18">
        <v>20</v>
      </c>
      <c r="J144" s="19">
        <v>0</v>
      </c>
    </row>
    <row r="145" spans="1:10" ht="15" customHeight="1" x14ac:dyDescent="0.2">
      <c r="A145" s="16">
        <v>36</v>
      </c>
      <c r="B145" s="16">
        <v>3639</v>
      </c>
      <c r="C145" s="16">
        <v>5141</v>
      </c>
      <c r="D145" s="17" t="s">
        <v>109</v>
      </c>
      <c r="E145" s="16">
        <v>6121</v>
      </c>
      <c r="F145" s="17" t="s">
        <v>85</v>
      </c>
      <c r="G145" s="16"/>
      <c r="H145" s="18">
        <v>200</v>
      </c>
      <c r="I145" s="18">
        <v>200</v>
      </c>
      <c r="J145" s="19">
        <v>200</v>
      </c>
    </row>
    <row r="146" spans="1:10" ht="15" customHeight="1" x14ac:dyDescent="0.2">
      <c r="A146" s="16">
        <v>36</v>
      </c>
      <c r="B146" s="16">
        <v>3639</v>
      </c>
      <c r="C146" s="16">
        <v>5141</v>
      </c>
      <c r="D146" s="17" t="s">
        <v>109</v>
      </c>
      <c r="E146" s="16">
        <v>14011</v>
      </c>
      <c r="F146" s="17" t="s">
        <v>86</v>
      </c>
      <c r="G146" s="16"/>
      <c r="H146" s="18">
        <v>550</v>
      </c>
      <c r="I146" s="18">
        <v>550</v>
      </c>
      <c r="J146" s="19">
        <v>550</v>
      </c>
    </row>
    <row r="147" spans="1:10" ht="15" customHeight="1" x14ac:dyDescent="0.2">
      <c r="A147" s="16">
        <v>36</v>
      </c>
      <c r="B147" s="16">
        <v>3639</v>
      </c>
      <c r="C147" s="16">
        <v>5164</v>
      </c>
      <c r="D147" s="17" t="s">
        <v>103</v>
      </c>
      <c r="E147" s="16"/>
      <c r="F147" s="17" t="s">
        <v>512</v>
      </c>
      <c r="G147" s="16"/>
      <c r="H147" s="18">
        <v>0</v>
      </c>
      <c r="I147" s="18">
        <v>0</v>
      </c>
      <c r="J147" s="19">
        <v>21</v>
      </c>
    </row>
    <row r="148" spans="1:10" ht="15" customHeight="1" x14ac:dyDescent="0.2">
      <c r="A148" s="16">
        <v>36</v>
      </c>
      <c r="B148" s="16">
        <v>3639</v>
      </c>
      <c r="C148" s="16">
        <v>5179</v>
      </c>
      <c r="D148" s="17" t="s">
        <v>106</v>
      </c>
      <c r="E148" s="16">
        <v>406</v>
      </c>
      <c r="F148" s="17" t="s">
        <v>110</v>
      </c>
      <c r="G148" s="16"/>
      <c r="H148" s="18">
        <v>38</v>
      </c>
      <c r="I148" s="18">
        <v>38</v>
      </c>
      <c r="J148" s="19">
        <v>38</v>
      </c>
    </row>
    <row r="149" spans="1:10" ht="15" customHeight="1" x14ac:dyDescent="0.2">
      <c r="A149" s="16">
        <v>36</v>
      </c>
      <c r="B149" s="16">
        <v>3639</v>
      </c>
      <c r="C149" s="16">
        <v>5179</v>
      </c>
      <c r="D149" s="17" t="s">
        <v>106</v>
      </c>
      <c r="E149" s="16">
        <v>409</v>
      </c>
      <c r="F149" s="17" t="s">
        <v>111</v>
      </c>
      <c r="G149" s="16"/>
      <c r="H149" s="18">
        <v>0</v>
      </c>
      <c r="I149" s="18">
        <v>0</v>
      </c>
      <c r="J149" s="19">
        <v>28</v>
      </c>
    </row>
    <row r="150" spans="1:10" ht="15" customHeight="1" x14ac:dyDescent="0.2">
      <c r="A150" s="16">
        <v>36</v>
      </c>
      <c r="B150" s="16">
        <v>3639</v>
      </c>
      <c r="C150" s="16">
        <v>5179</v>
      </c>
      <c r="D150" s="17" t="s">
        <v>106</v>
      </c>
      <c r="E150" s="16">
        <v>412</v>
      </c>
      <c r="F150" s="17" t="s">
        <v>112</v>
      </c>
      <c r="G150" s="16"/>
      <c r="H150" s="18">
        <v>8</v>
      </c>
      <c r="I150" s="18">
        <v>8</v>
      </c>
      <c r="J150" s="19">
        <v>8</v>
      </c>
    </row>
    <row r="151" spans="1:10" ht="15" customHeight="1" x14ac:dyDescent="0.2">
      <c r="A151" s="16">
        <v>36</v>
      </c>
      <c r="B151" s="16">
        <v>3639</v>
      </c>
      <c r="C151" s="16">
        <v>5329</v>
      </c>
      <c r="D151" s="17" t="s">
        <v>104</v>
      </c>
      <c r="E151" s="16">
        <v>405</v>
      </c>
      <c r="F151" s="17" t="s">
        <v>113</v>
      </c>
      <c r="G151" s="16"/>
      <c r="H151" s="18">
        <v>314.7</v>
      </c>
      <c r="I151" s="18">
        <v>314.7</v>
      </c>
      <c r="J151" s="19">
        <v>320</v>
      </c>
    </row>
    <row r="152" spans="1:10" ht="15" customHeight="1" x14ac:dyDescent="0.2">
      <c r="A152" s="16">
        <v>36</v>
      </c>
      <c r="B152" s="16">
        <v>3723</v>
      </c>
      <c r="C152" s="16">
        <v>5139</v>
      </c>
      <c r="D152" s="17" t="s">
        <v>10</v>
      </c>
      <c r="E152" s="16"/>
      <c r="F152" s="17" t="s">
        <v>513</v>
      </c>
      <c r="G152" s="16"/>
      <c r="H152" s="18">
        <v>20</v>
      </c>
      <c r="I152" s="18">
        <v>20</v>
      </c>
      <c r="J152" s="19">
        <v>0</v>
      </c>
    </row>
    <row r="153" spans="1:10" ht="15" customHeight="1" x14ac:dyDescent="0.2">
      <c r="A153" s="16">
        <v>36</v>
      </c>
      <c r="B153" s="16">
        <v>6171</v>
      </c>
      <c r="C153" s="16">
        <v>5154</v>
      </c>
      <c r="D153" s="17" t="s">
        <v>19</v>
      </c>
      <c r="E153" s="16"/>
      <c r="F153" s="17"/>
      <c r="G153" s="16"/>
      <c r="H153" s="18">
        <v>6300</v>
      </c>
      <c r="I153" s="18">
        <v>6300</v>
      </c>
      <c r="J153" s="19">
        <v>2000</v>
      </c>
    </row>
    <row r="154" spans="1:10" ht="15" customHeight="1" x14ac:dyDescent="0.2">
      <c r="A154" s="16">
        <v>36</v>
      </c>
      <c r="B154" s="16">
        <v>6310</v>
      </c>
      <c r="C154" s="16">
        <v>5163</v>
      </c>
      <c r="D154" s="17" t="s">
        <v>22</v>
      </c>
      <c r="E154" s="16"/>
      <c r="F154" s="17"/>
      <c r="G154" s="16"/>
      <c r="H154" s="18">
        <v>200</v>
      </c>
      <c r="I154" s="18">
        <v>206.1</v>
      </c>
      <c r="J154" s="19">
        <v>240</v>
      </c>
    </row>
    <row r="155" spans="1:10" ht="15" customHeight="1" x14ac:dyDescent="0.2">
      <c r="A155" s="16">
        <v>36</v>
      </c>
      <c r="B155" s="16">
        <v>6399</v>
      </c>
      <c r="C155" s="16">
        <v>5362</v>
      </c>
      <c r="D155" s="17" t="s">
        <v>114</v>
      </c>
      <c r="E155" s="16"/>
      <c r="F155" s="17"/>
      <c r="G155" s="16"/>
      <c r="H155" s="18">
        <v>200</v>
      </c>
      <c r="I155" s="18">
        <v>193.9</v>
      </c>
      <c r="J155" s="19">
        <v>200</v>
      </c>
    </row>
    <row r="156" spans="1:10" ht="15" customHeight="1" x14ac:dyDescent="0.2">
      <c r="A156" s="16">
        <v>36</v>
      </c>
      <c r="B156" s="16">
        <v>6399</v>
      </c>
      <c r="C156" s="16">
        <v>5365</v>
      </c>
      <c r="D156" s="17" t="s">
        <v>115</v>
      </c>
      <c r="E156" s="16"/>
      <c r="F156" s="17"/>
      <c r="G156" s="16"/>
      <c r="H156" s="18">
        <v>2000</v>
      </c>
      <c r="I156" s="18">
        <v>16909.2</v>
      </c>
      <c r="J156" s="19">
        <v>2000</v>
      </c>
    </row>
    <row r="157" spans="1:10" ht="15" customHeight="1" x14ac:dyDescent="0.2">
      <c r="A157"/>
      <c r="B157"/>
      <c r="C157"/>
      <c r="D157"/>
      <c r="E157"/>
      <c r="F157"/>
      <c r="G157"/>
      <c r="H157"/>
      <c r="I157"/>
      <c r="J157"/>
    </row>
    <row r="158" spans="1:10" ht="15" customHeight="1" x14ac:dyDescent="0.2">
      <c r="A158" s="4" t="s">
        <v>350</v>
      </c>
      <c r="B158" s="4"/>
      <c r="C158" s="4"/>
      <c r="D158" s="5"/>
      <c r="E158" s="4"/>
      <c r="F158" s="5"/>
      <c r="G158" s="4"/>
      <c r="H158" s="10">
        <f>SUM(H137:H157)</f>
        <v>11171.9</v>
      </c>
      <c r="I158" s="10">
        <f>SUM(I137:I157)</f>
        <v>26081.1</v>
      </c>
      <c r="J158" s="11">
        <f>SUM(J137:J157)</f>
        <v>7644</v>
      </c>
    </row>
    <row r="159" spans="1:10" ht="15" customHeight="1" x14ac:dyDescent="0.2">
      <c r="A159"/>
      <c r="B159"/>
      <c r="C159"/>
      <c r="D159"/>
      <c r="E159"/>
      <c r="F159"/>
      <c r="G159"/>
      <c r="H159"/>
      <c r="I159"/>
      <c r="J159"/>
    </row>
    <row r="160" spans="1:10" ht="15" customHeight="1" x14ac:dyDescent="0.2">
      <c r="A160" s="16">
        <v>36</v>
      </c>
      <c r="B160" s="16">
        <v>3113</v>
      </c>
      <c r="C160" s="16">
        <v>6349</v>
      </c>
      <c r="D160" s="17" t="s">
        <v>116</v>
      </c>
      <c r="E160" s="16">
        <v>582</v>
      </c>
      <c r="F160" s="17" t="s">
        <v>105</v>
      </c>
      <c r="G160" s="16"/>
      <c r="H160" s="18">
        <v>15000</v>
      </c>
      <c r="I160" s="18">
        <v>14706.6</v>
      </c>
      <c r="J160" s="19">
        <v>5000</v>
      </c>
    </row>
    <row r="161" spans="1:10" ht="15" customHeight="1" x14ac:dyDescent="0.2">
      <c r="A161"/>
      <c r="B161"/>
      <c r="C161"/>
      <c r="D161"/>
      <c r="E161"/>
      <c r="F161"/>
      <c r="G161"/>
      <c r="H161"/>
      <c r="I161"/>
      <c r="J161"/>
    </row>
    <row r="162" spans="1:10" ht="15" customHeight="1" x14ac:dyDescent="0.2">
      <c r="A162" s="4" t="s">
        <v>349</v>
      </c>
      <c r="B162" s="4"/>
      <c r="C162" s="4"/>
      <c r="D162" s="5"/>
      <c r="E162" s="4"/>
      <c r="F162" s="5"/>
      <c r="G162" s="4"/>
      <c r="H162" s="10">
        <f>SUM(H159:H161)</f>
        <v>15000</v>
      </c>
      <c r="I162" s="10">
        <f>SUM(I159:I161)</f>
        <v>14706.6</v>
      </c>
      <c r="J162" s="11">
        <f>SUM(J159:J161)</f>
        <v>5000</v>
      </c>
    </row>
    <row r="163" spans="1:10" ht="15" customHeight="1" x14ac:dyDescent="0.2">
      <c r="A163"/>
      <c r="B163"/>
      <c r="C163"/>
      <c r="D163"/>
      <c r="E163"/>
      <c r="F163"/>
      <c r="G163"/>
      <c r="H163"/>
      <c r="I163"/>
      <c r="J163"/>
    </row>
    <row r="164" spans="1:10" ht="15" customHeight="1" x14ac:dyDescent="0.2">
      <c r="A164" s="6" t="s">
        <v>348</v>
      </c>
      <c r="B164" s="6"/>
      <c r="C164" s="6"/>
      <c r="D164" s="7"/>
      <c r="E164" s="6"/>
      <c r="F164" s="7"/>
      <c r="G164" s="6"/>
      <c r="H164" s="12">
        <f>H158+H162</f>
        <v>26171.9</v>
      </c>
      <c r="I164" s="12">
        <f>I158+I162</f>
        <v>40787.699999999997</v>
      </c>
      <c r="J164" s="13">
        <f>J158+J162</f>
        <v>12644</v>
      </c>
    </row>
    <row r="165" spans="1:10" ht="15" customHeight="1" x14ac:dyDescent="0.2">
      <c r="A165"/>
      <c r="B165"/>
      <c r="C165"/>
      <c r="D165"/>
      <c r="E165"/>
      <c r="F165"/>
      <c r="G165"/>
      <c r="H165"/>
      <c r="I165"/>
      <c r="J165"/>
    </row>
    <row r="166" spans="1:10" ht="15" customHeight="1" x14ac:dyDescent="0.2">
      <c r="A166" s="16">
        <v>36</v>
      </c>
      <c r="B166" s="16"/>
      <c r="C166" s="16">
        <v>8115</v>
      </c>
      <c r="D166" s="17" t="s">
        <v>81</v>
      </c>
      <c r="E166" s="16"/>
      <c r="F166" s="17"/>
      <c r="G166" s="16"/>
      <c r="H166" s="18">
        <v>36916.699999999997</v>
      </c>
      <c r="I166" s="18">
        <v>59916.7</v>
      </c>
      <c r="J166" s="19">
        <v>0</v>
      </c>
    </row>
    <row r="167" spans="1:10" ht="15" customHeight="1" x14ac:dyDescent="0.2">
      <c r="A167"/>
      <c r="B167"/>
      <c r="C167"/>
      <c r="D167"/>
      <c r="E167"/>
      <c r="F167"/>
      <c r="G167"/>
      <c r="H167"/>
      <c r="I167"/>
      <c r="J167"/>
    </row>
    <row r="168" spans="1:10" ht="15" customHeight="1" x14ac:dyDescent="0.2">
      <c r="A168" s="4" t="s">
        <v>347</v>
      </c>
      <c r="B168" s="4"/>
      <c r="C168" s="4"/>
      <c r="D168" s="5"/>
      <c r="E168" s="4"/>
      <c r="F168" s="5"/>
      <c r="G168" s="4"/>
      <c r="H168" s="10">
        <f>SUM(H165:H167)</f>
        <v>36916.699999999997</v>
      </c>
      <c r="I168" s="10">
        <f>SUM(I165:I167)</f>
        <v>59916.7</v>
      </c>
      <c r="J168" s="11">
        <f>SUM(J165:J167)</f>
        <v>0</v>
      </c>
    </row>
    <row r="169" spans="1:10" ht="15" customHeight="1" x14ac:dyDescent="0.2">
      <c r="A169"/>
      <c r="B169"/>
      <c r="C169"/>
      <c r="D169"/>
      <c r="E169"/>
      <c r="F169"/>
      <c r="G169"/>
      <c r="H169"/>
      <c r="I169"/>
      <c r="J169"/>
    </row>
    <row r="170" spans="1:10" ht="15" customHeight="1" x14ac:dyDescent="0.2">
      <c r="A170" s="6" t="s">
        <v>346</v>
      </c>
      <c r="B170" s="6"/>
      <c r="C170" s="6"/>
      <c r="D170" s="7"/>
      <c r="E170" s="6"/>
      <c r="F170" s="7"/>
      <c r="G170" s="6"/>
      <c r="H170" s="12">
        <f>H168</f>
        <v>36916.699999999997</v>
      </c>
      <c r="I170" s="12">
        <f>I168</f>
        <v>59916.7</v>
      </c>
      <c r="J170" s="13">
        <f>J168</f>
        <v>0</v>
      </c>
    </row>
    <row r="171" spans="1:10" ht="15" customHeight="1" x14ac:dyDescent="0.2">
      <c r="A171"/>
      <c r="B171"/>
      <c r="C171"/>
      <c r="D171"/>
      <c r="E171"/>
      <c r="F171"/>
      <c r="G171"/>
      <c r="H171"/>
      <c r="I171"/>
      <c r="J171"/>
    </row>
    <row r="172" spans="1:10" ht="15" customHeight="1" x14ac:dyDescent="0.2">
      <c r="A172" s="8" t="s">
        <v>345</v>
      </c>
      <c r="B172" s="8"/>
      <c r="C172" s="8"/>
      <c r="D172" s="9"/>
      <c r="E172" s="8"/>
      <c r="F172" s="9"/>
      <c r="G172" s="8"/>
      <c r="H172" s="14">
        <f>H12+H41+H71+H101+H136</f>
        <v>182492.9</v>
      </c>
      <c r="I172" s="14">
        <f>I12+I41+I71+I101+I136</f>
        <v>210288.9</v>
      </c>
      <c r="J172" s="15">
        <f>J12+J41+J71+J101+J136</f>
        <v>196656.7</v>
      </c>
    </row>
    <row r="173" spans="1:10" ht="15" customHeight="1" x14ac:dyDescent="0.2">
      <c r="A173" s="8" t="s">
        <v>344</v>
      </c>
      <c r="B173" s="8"/>
      <c r="C173" s="8"/>
      <c r="D173" s="9"/>
      <c r="E173" s="8"/>
      <c r="F173" s="9"/>
      <c r="G173" s="8"/>
      <c r="H173" s="14">
        <f>H30+H56+H93+H164</f>
        <v>88148.800000000003</v>
      </c>
      <c r="I173" s="14">
        <f>I30+I56+I93+I164</f>
        <v>112466.90000000001</v>
      </c>
      <c r="J173" s="15">
        <f>J30+J56+J93+J164</f>
        <v>66294</v>
      </c>
    </row>
    <row r="174" spans="1:10" ht="15" customHeight="1" x14ac:dyDescent="0.2">
      <c r="A174" s="8" t="s">
        <v>343</v>
      </c>
      <c r="B174" s="8"/>
      <c r="C174" s="8"/>
      <c r="D174" s="9"/>
      <c r="E174" s="8"/>
      <c r="F174" s="9"/>
      <c r="G174" s="8"/>
      <c r="H174" s="14">
        <f>H113+H170</f>
        <v>33592.299999999996</v>
      </c>
      <c r="I174" s="14">
        <f>I113+I170</f>
        <v>116127.29999999999</v>
      </c>
      <c r="J174" s="15">
        <f>J113+J170</f>
        <v>-2482.6000000000004</v>
      </c>
    </row>
    <row r="177" spans="10:10" ht="15" customHeight="1" x14ac:dyDescent="0.2">
      <c r="J177" s="24"/>
    </row>
    <row r="179" spans="10:10" ht="15" customHeight="1" x14ac:dyDescent="0.2">
      <c r="J179" s="24"/>
    </row>
  </sheetData>
  <mergeCells count="7">
    <mergeCell ref="A1:J1"/>
    <mergeCell ref="A115:J115"/>
    <mergeCell ref="A103:J103"/>
    <mergeCell ref="A95:J95"/>
    <mergeCell ref="A58:J58"/>
    <mergeCell ref="A32:J32"/>
    <mergeCell ref="A4:J4"/>
  </mergeCells>
  <pageMargins left="0.19685039369791668" right="0.19685039369791668" top="0.19685039369791668" bottom="0.39370078739583336" header="0.19685039369791668" footer="0.19685039369791668"/>
  <pageSetup paperSize="9" fitToHeight="0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J256"/>
  <sheetViews>
    <sheetView zoomScale="74" zoomScaleNormal="74" workbookViewId="0">
      <pane ySplit="2" topLeftCell="A21" activePane="bottomLeft" state="frozenSplit"/>
      <selection sqref="A1:J1"/>
      <selection pane="bottomLeft" activeCell="E24" sqref="E24"/>
    </sheetView>
  </sheetViews>
  <sheetFormatPr defaultRowHeight="15" customHeight="1" x14ac:dyDescent="0.2"/>
  <cols>
    <col min="1" max="1" width="7.75" style="1" customWidth="1"/>
    <col min="2" max="3" width="5.75" style="1" customWidth="1"/>
    <col min="4" max="4" width="35.125" style="2" customWidth="1"/>
    <col min="5" max="5" width="8.75" style="1" customWidth="1"/>
    <col min="6" max="6" width="45.75" style="2" customWidth="1"/>
    <col min="7" max="7" width="6.75" style="1" customWidth="1"/>
    <col min="8" max="10" width="13.75" style="3" customWidth="1"/>
    <col min="11" max="11" width="13.75" customWidth="1"/>
  </cols>
  <sheetData>
    <row r="1" spans="1:10" s="23" customFormat="1" ht="30" customHeight="1" x14ac:dyDescent="0.2">
      <c r="A1" s="53" t="s">
        <v>117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s="23" customFormat="1" ht="30" customHeight="1" x14ac:dyDescent="0.2">
      <c r="A2" s="20" t="s">
        <v>491</v>
      </c>
      <c r="B2" s="20" t="s">
        <v>0</v>
      </c>
      <c r="C2" s="20" t="s">
        <v>1</v>
      </c>
      <c r="D2" s="21" t="s">
        <v>2</v>
      </c>
      <c r="E2" s="20" t="s">
        <v>3</v>
      </c>
      <c r="F2" s="21" t="s">
        <v>4</v>
      </c>
      <c r="G2" s="20" t="s">
        <v>5</v>
      </c>
      <c r="H2" s="22" t="s">
        <v>492</v>
      </c>
      <c r="I2" s="22" t="s">
        <v>493</v>
      </c>
      <c r="J2" s="22" t="s">
        <v>519</v>
      </c>
    </row>
    <row r="3" spans="1:10" ht="15" customHeight="1" x14ac:dyDescent="0.2">
      <c r="A3"/>
      <c r="B3"/>
      <c r="C3"/>
      <c r="D3"/>
      <c r="E3"/>
      <c r="F3"/>
      <c r="G3"/>
      <c r="H3"/>
      <c r="I3"/>
      <c r="J3"/>
    </row>
    <row r="4" spans="1:10" s="23" customFormat="1" ht="30" customHeight="1" x14ac:dyDescent="0.2">
      <c r="A4" s="55" t="s">
        <v>409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5" customHeight="1" x14ac:dyDescent="0.2">
      <c r="A5"/>
      <c r="B5"/>
      <c r="C5"/>
      <c r="D5"/>
      <c r="E5"/>
      <c r="F5"/>
      <c r="G5"/>
      <c r="H5"/>
      <c r="I5"/>
      <c r="J5"/>
    </row>
    <row r="6" spans="1:10" ht="15" customHeight="1" x14ac:dyDescent="0.2">
      <c r="A6" s="16">
        <v>41</v>
      </c>
      <c r="B6" s="16"/>
      <c r="C6" s="16">
        <v>1343</v>
      </c>
      <c r="D6" s="17" t="s">
        <v>118</v>
      </c>
      <c r="E6" s="16"/>
      <c r="F6" s="17"/>
      <c r="G6" s="16"/>
      <c r="H6" s="18">
        <v>100</v>
      </c>
      <c r="I6" s="18">
        <v>100</v>
      </c>
      <c r="J6" s="19">
        <v>150</v>
      </c>
    </row>
    <row r="7" spans="1:10" ht="15" customHeight="1" x14ac:dyDescent="0.2">
      <c r="A7" s="16">
        <v>41</v>
      </c>
      <c r="B7" s="16"/>
      <c r="C7" s="16">
        <v>4116</v>
      </c>
      <c r="D7" s="17" t="s">
        <v>27</v>
      </c>
      <c r="E7" s="16"/>
      <c r="F7" s="17"/>
      <c r="G7" s="16">
        <v>17016</v>
      </c>
      <c r="H7" s="18">
        <v>0</v>
      </c>
      <c r="I7" s="18">
        <v>1056.4000000000001</v>
      </c>
      <c r="J7" s="19">
        <v>0</v>
      </c>
    </row>
    <row r="8" spans="1:10" ht="15" customHeight="1" x14ac:dyDescent="0.2">
      <c r="A8" s="16">
        <v>41</v>
      </c>
      <c r="B8" s="16">
        <v>3632</v>
      </c>
      <c r="C8" s="16">
        <v>2139</v>
      </c>
      <c r="D8" s="17" t="s">
        <v>119</v>
      </c>
      <c r="E8" s="16">
        <v>399</v>
      </c>
      <c r="F8" s="17" t="s">
        <v>120</v>
      </c>
      <c r="G8" s="16"/>
      <c r="H8" s="18">
        <v>20</v>
      </c>
      <c r="I8" s="18">
        <v>20</v>
      </c>
      <c r="J8" s="19">
        <v>20</v>
      </c>
    </row>
    <row r="9" spans="1:10" ht="15" customHeight="1" x14ac:dyDescent="0.2">
      <c r="A9" s="16">
        <v>41</v>
      </c>
      <c r="B9" s="16">
        <v>3639</v>
      </c>
      <c r="C9" s="16">
        <v>2131</v>
      </c>
      <c r="D9" s="17" t="s">
        <v>121</v>
      </c>
      <c r="E9" s="16">
        <v>393</v>
      </c>
      <c r="F9" s="17" t="s">
        <v>122</v>
      </c>
      <c r="G9" s="16"/>
      <c r="H9" s="18">
        <v>1300</v>
      </c>
      <c r="I9" s="18">
        <v>1300</v>
      </c>
      <c r="J9" s="19">
        <v>1300</v>
      </c>
    </row>
    <row r="10" spans="1:10" ht="15" customHeight="1" x14ac:dyDescent="0.2">
      <c r="A10" s="16">
        <v>41</v>
      </c>
      <c r="B10" s="16">
        <v>3639</v>
      </c>
      <c r="C10" s="16">
        <v>2132</v>
      </c>
      <c r="D10" s="17" t="s">
        <v>123</v>
      </c>
      <c r="E10" s="16">
        <v>398</v>
      </c>
      <c r="F10" s="17" t="s">
        <v>124</v>
      </c>
      <c r="G10" s="16"/>
      <c r="H10" s="18">
        <v>50</v>
      </c>
      <c r="I10" s="18">
        <v>50</v>
      </c>
      <c r="J10" s="19">
        <v>50</v>
      </c>
    </row>
    <row r="11" spans="1:10" ht="15" customHeight="1" x14ac:dyDescent="0.2">
      <c r="A11" s="16">
        <v>41</v>
      </c>
      <c r="B11" s="16">
        <v>6171</v>
      </c>
      <c r="C11" s="16">
        <v>2119</v>
      </c>
      <c r="D11" s="17" t="s">
        <v>125</v>
      </c>
      <c r="E11" s="16"/>
      <c r="F11" s="17"/>
      <c r="G11" s="16"/>
      <c r="H11" s="18">
        <v>35</v>
      </c>
      <c r="I11" s="18">
        <v>35</v>
      </c>
      <c r="J11" s="19">
        <v>35</v>
      </c>
    </row>
    <row r="12" spans="1:10" ht="15" customHeight="1" x14ac:dyDescent="0.2">
      <c r="A12" s="16">
        <v>41</v>
      </c>
      <c r="B12" s="16">
        <v>6171</v>
      </c>
      <c r="C12" s="16">
        <v>2322</v>
      </c>
      <c r="D12" s="17" t="s">
        <v>8</v>
      </c>
      <c r="E12" s="16"/>
      <c r="F12" s="17"/>
      <c r="G12" s="16"/>
      <c r="H12" s="18">
        <v>0</v>
      </c>
      <c r="I12" s="18">
        <v>47.6</v>
      </c>
      <c r="J12" s="19">
        <v>0</v>
      </c>
    </row>
    <row r="13" spans="1:10" ht="15" customHeight="1" x14ac:dyDescent="0.2">
      <c r="A13" s="16">
        <v>41</v>
      </c>
      <c r="B13" s="16">
        <v>6171</v>
      </c>
      <c r="C13" s="16">
        <v>2329</v>
      </c>
      <c r="D13" s="17" t="s">
        <v>126</v>
      </c>
      <c r="E13" s="16"/>
      <c r="F13" s="17"/>
      <c r="G13" s="16"/>
      <c r="H13" s="18">
        <v>0</v>
      </c>
      <c r="I13" s="18">
        <v>58.5</v>
      </c>
      <c r="J13" s="19">
        <v>0</v>
      </c>
    </row>
    <row r="14" spans="1:10" ht="15" customHeight="1" x14ac:dyDescent="0.2">
      <c r="A14"/>
      <c r="B14"/>
      <c r="C14"/>
      <c r="D14"/>
      <c r="E14"/>
      <c r="F14"/>
      <c r="G14"/>
      <c r="H14"/>
      <c r="I14"/>
      <c r="J14"/>
    </row>
    <row r="15" spans="1:10" ht="15" customHeight="1" x14ac:dyDescent="0.2">
      <c r="A15" s="4" t="s">
        <v>404</v>
      </c>
      <c r="B15" s="4"/>
      <c r="C15" s="4"/>
      <c r="D15" s="5"/>
      <c r="E15" s="4"/>
      <c r="F15" s="5"/>
      <c r="G15" s="4"/>
      <c r="H15" s="10">
        <f>SUM(H3:H14)</f>
        <v>1505</v>
      </c>
      <c r="I15" s="10">
        <f>SUM(I3:I14)</f>
        <v>2667.5</v>
      </c>
      <c r="J15" s="11">
        <f>SUM(J3:J14)</f>
        <v>1555</v>
      </c>
    </row>
    <row r="16" spans="1:10" ht="15" customHeight="1" x14ac:dyDescent="0.2">
      <c r="A16"/>
      <c r="B16"/>
      <c r="C16"/>
      <c r="D16"/>
      <c r="E16"/>
      <c r="F16"/>
      <c r="G16"/>
      <c r="H16"/>
      <c r="I16"/>
      <c r="J16"/>
    </row>
    <row r="17" spans="1:10" ht="15" customHeight="1" x14ac:dyDescent="0.2">
      <c r="A17" s="16">
        <v>41</v>
      </c>
      <c r="B17" s="16">
        <v>3639</v>
      </c>
      <c r="C17" s="16">
        <v>3111</v>
      </c>
      <c r="D17" s="17" t="s">
        <v>127</v>
      </c>
      <c r="E17" s="16"/>
      <c r="F17" s="17"/>
      <c r="G17" s="16"/>
      <c r="H17" s="18">
        <v>0</v>
      </c>
      <c r="I17" s="18">
        <v>11.5</v>
      </c>
      <c r="J17" s="19">
        <v>0</v>
      </c>
    </row>
    <row r="18" spans="1:10" ht="15" customHeight="1" x14ac:dyDescent="0.2">
      <c r="A18"/>
      <c r="B18"/>
      <c r="C18"/>
      <c r="D18"/>
      <c r="E18"/>
      <c r="F18"/>
      <c r="G18"/>
      <c r="H18"/>
      <c r="I18"/>
      <c r="J18"/>
    </row>
    <row r="19" spans="1:10" ht="15" customHeight="1" x14ac:dyDescent="0.2">
      <c r="A19" s="4" t="s">
        <v>403</v>
      </c>
      <c r="B19" s="4"/>
      <c r="C19" s="4"/>
      <c r="D19" s="5"/>
      <c r="E19" s="4"/>
      <c r="F19" s="5"/>
      <c r="G19" s="4"/>
      <c r="H19" s="10">
        <f>SUM(H16:H18)</f>
        <v>0</v>
      </c>
      <c r="I19" s="10">
        <f>SUM(I16:I18)</f>
        <v>11.5</v>
      </c>
      <c r="J19" s="11">
        <f>SUM(J16:J18)</f>
        <v>0</v>
      </c>
    </row>
    <row r="20" spans="1:10" ht="15" customHeight="1" x14ac:dyDescent="0.2">
      <c r="A20"/>
      <c r="B20"/>
      <c r="C20"/>
      <c r="D20"/>
      <c r="E20"/>
      <c r="F20"/>
      <c r="G20"/>
      <c r="H20"/>
      <c r="I20"/>
      <c r="J20"/>
    </row>
    <row r="21" spans="1:10" ht="15" customHeight="1" x14ac:dyDescent="0.2">
      <c r="A21" s="6" t="s">
        <v>402</v>
      </c>
      <c r="B21" s="6"/>
      <c r="C21" s="6"/>
      <c r="D21" s="7"/>
      <c r="E21" s="6"/>
      <c r="F21" s="7"/>
      <c r="G21" s="6"/>
      <c r="H21" s="12">
        <f>H15+H19</f>
        <v>1505</v>
      </c>
      <c r="I21" s="12">
        <f>I15+I19</f>
        <v>2679</v>
      </c>
      <c r="J21" s="13">
        <f>J15+J19</f>
        <v>1555</v>
      </c>
    </row>
    <row r="22" spans="1:10" ht="15" customHeight="1" x14ac:dyDescent="0.2">
      <c r="A22"/>
      <c r="B22"/>
      <c r="C22"/>
      <c r="D22"/>
      <c r="E22"/>
      <c r="F22"/>
      <c r="G22"/>
      <c r="H22"/>
      <c r="I22"/>
      <c r="J22"/>
    </row>
    <row r="23" spans="1:10" ht="15" customHeight="1" x14ac:dyDescent="0.2">
      <c r="A23" s="16">
        <v>41</v>
      </c>
      <c r="B23" s="16">
        <v>2212</v>
      </c>
      <c r="C23" s="16">
        <v>5171</v>
      </c>
      <c r="D23" s="17" t="s">
        <v>24</v>
      </c>
      <c r="E23" s="16">
        <v>574</v>
      </c>
      <c r="F23" s="17" t="s">
        <v>128</v>
      </c>
      <c r="G23" s="16"/>
      <c r="H23" s="18">
        <v>0</v>
      </c>
      <c r="I23" s="18">
        <v>7500</v>
      </c>
      <c r="J23" s="19">
        <v>0</v>
      </c>
    </row>
    <row r="24" spans="1:10" ht="15" customHeight="1" x14ac:dyDescent="0.2">
      <c r="A24" s="16">
        <v>41</v>
      </c>
      <c r="B24" s="16">
        <v>2219</v>
      </c>
      <c r="C24" s="16">
        <v>5169</v>
      </c>
      <c r="D24" s="17" t="s">
        <v>11</v>
      </c>
      <c r="E24" s="16">
        <v>521214</v>
      </c>
      <c r="F24" s="17" t="s">
        <v>520</v>
      </c>
      <c r="G24" s="16"/>
      <c r="H24" s="18">
        <v>0</v>
      </c>
      <c r="I24" s="18">
        <v>0</v>
      </c>
      <c r="J24" s="19">
        <v>200</v>
      </c>
    </row>
    <row r="25" spans="1:10" ht="15" customHeight="1" x14ac:dyDescent="0.2">
      <c r="A25" s="16">
        <v>41</v>
      </c>
      <c r="B25" s="16">
        <v>2229</v>
      </c>
      <c r="C25" s="16">
        <v>5169</v>
      </c>
      <c r="D25" s="17" t="s">
        <v>11</v>
      </c>
      <c r="E25" s="16">
        <v>504</v>
      </c>
      <c r="F25" s="17" t="s">
        <v>130</v>
      </c>
      <c r="G25" s="16"/>
      <c r="H25" s="18">
        <v>0</v>
      </c>
      <c r="I25" s="18">
        <v>0</v>
      </c>
      <c r="J25" s="19">
        <v>150</v>
      </c>
    </row>
    <row r="26" spans="1:10" ht="15" customHeight="1" x14ac:dyDescent="0.2">
      <c r="A26" s="16">
        <v>41</v>
      </c>
      <c r="B26" s="16">
        <v>3111</v>
      </c>
      <c r="C26" s="16">
        <v>5169</v>
      </c>
      <c r="D26" s="17" t="s">
        <v>11</v>
      </c>
      <c r="E26" s="16">
        <v>1002</v>
      </c>
      <c r="F26" s="17" t="s">
        <v>523</v>
      </c>
      <c r="G26" s="16"/>
      <c r="H26" s="18">
        <v>0</v>
      </c>
      <c r="I26" s="18">
        <v>0</v>
      </c>
      <c r="J26" s="19">
        <v>200</v>
      </c>
    </row>
    <row r="27" spans="1:10" ht="15" customHeight="1" x14ac:dyDescent="0.2">
      <c r="A27" s="16">
        <v>41</v>
      </c>
      <c r="B27" s="16">
        <v>3315</v>
      </c>
      <c r="C27" s="16">
        <v>5169</v>
      </c>
      <c r="D27" s="17" t="s">
        <v>11</v>
      </c>
      <c r="E27" s="16">
        <v>583</v>
      </c>
      <c r="F27" s="17" t="s">
        <v>521</v>
      </c>
      <c r="G27" s="16"/>
      <c r="H27" s="18">
        <v>0</v>
      </c>
      <c r="I27" s="18">
        <v>0</v>
      </c>
      <c r="J27" s="19">
        <v>200</v>
      </c>
    </row>
    <row r="28" spans="1:10" ht="15" customHeight="1" x14ac:dyDescent="0.2">
      <c r="A28" s="16">
        <v>41</v>
      </c>
      <c r="B28" s="16">
        <v>3322</v>
      </c>
      <c r="C28" s="16">
        <v>5169</v>
      </c>
      <c r="D28" s="17" t="s">
        <v>11</v>
      </c>
      <c r="E28" s="16">
        <v>531</v>
      </c>
      <c r="F28" s="17" t="s">
        <v>522</v>
      </c>
      <c r="G28" s="16"/>
      <c r="H28" s="18">
        <v>0</v>
      </c>
      <c r="I28" s="18">
        <v>500</v>
      </c>
      <c r="J28" s="19">
        <v>1000</v>
      </c>
    </row>
    <row r="29" spans="1:10" ht="15" customHeight="1" x14ac:dyDescent="0.2">
      <c r="A29" s="16">
        <v>41</v>
      </c>
      <c r="B29" s="16">
        <v>3322</v>
      </c>
      <c r="C29" s="16">
        <v>5171</v>
      </c>
      <c r="D29" s="17" t="s">
        <v>24</v>
      </c>
      <c r="E29" s="16">
        <v>537</v>
      </c>
      <c r="F29" s="17" t="s">
        <v>133</v>
      </c>
      <c r="G29" s="16"/>
      <c r="H29" s="18">
        <v>1000</v>
      </c>
      <c r="I29" s="18">
        <v>1000</v>
      </c>
      <c r="J29" s="19">
        <v>0</v>
      </c>
    </row>
    <row r="30" spans="1:10" ht="15" customHeight="1" x14ac:dyDescent="0.2">
      <c r="A30" s="16">
        <v>41</v>
      </c>
      <c r="B30" s="16">
        <v>3326</v>
      </c>
      <c r="C30" s="16">
        <v>5171</v>
      </c>
      <c r="D30" s="17" t="s">
        <v>24</v>
      </c>
      <c r="E30" s="16">
        <v>522</v>
      </c>
      <c r="F30" s="17" t="s">
        <v>134</v>
      </c>
      <c r="G30" s="16"/>
      <c r="H30" s="18">
        <v>500</v>
      </c>
      <c r="I30" s="18">
        <v>500</v>
      </c>
      <c r="J30" s="19">
        <v>0</v>
      </c>
    </row>
    <row r="31" spans="1:10" ht="15" customHeight="1" x14ac:dyDescent="0.2">
      <c r="A31" s="16">
        <v>41</v>
      </c>
      <c r="B31" s="16">
        <v>3632</v>
      </c>
      <c r="C31" s="16">
        <v>5171</v>
      </c>
      <c r="D31" s="17" t="s">
        <v>24</v>
      </c>
      <c r="E31" s="16">
        <v>39922</v>
      </c>
      <c r="F31" s="17" t="s">
        <v>135</v>
      </c>
      <c r="G31" s="16"/>
      <c r="H31" s="18">
        <v>2500</v>
      </c>
      <c r="I31" s="18">
        <v>4500</v>
      </c>
      <c r="J31" s="19">
        <v>0</v>
      </c>
    </row>
    <row r="32" spans="1:10" ht="15" customHeight="1" x14ac:dyDescent="0.2">
      <c r="A32" s="16">
        <v>41</v>
      </c>
      <c r="B32" s="16">
        <v>3639</v>
      </c>
      <c r="C32" s="16">
        <v>5164</v>
      </c>
      <c r="D32" s="17" t="s">
        <v>103</v>
      </c>
      <c r="E32" s="16"/>
      <c r="F32" s="17" t="s">
        <v>502</v>
      </c>
      <c r="G32" s="16"/>
      <c r="H32" s="18">
        <v>0</v>
      </c>
      <c r="I32" s="18">
        <v>17</v>
      </c>
      <c r="J32" s="19">
        <v>0</v>
      </c>
    </row>
    <row r="33" spans="1:10" ht="15" customHeight="1" x14ac:dyDescent="0.2">
      <c r="A33" s="16">
        <v>41</v>
      </c>
      <c r="B33" s="16">
        <v>3639</v>
      </c>
      <c r="C33" s="16">
        <v>5171</v>
      </c>
      <c r="D33" s="17" t="s">
        <v>24</v>
      </c>
      <c r="E33" s="16"/>
      <c r="F33" s="17" t="s">
        <v>501</v>
      </c>
      <c r="G33" s="16"/>
      <c r="H33" s="18">
        <v>700</v>
      </c>
      <c r="I33" s="18">
        <v>700</v>
      </c>
      <c r="J33" s="19">
        <v>0</v>
      </c>
    </row>
    <row r="34" spans="1:10" ht="15" customHeight="1" x14ac:dyDescent="0.2">
      <c r="A34" s="16">
        <v>41</v>
      </c>
      <c r="B34" s="16">
        <v>3745</v>
      </c>
      <c r="C34" s="16">
        <v>5169</v>
      </c>
      <c r="D34" s="17" t="s">
        <v>11</v>
      </c>
      <c r="E34" s="16">
        <v>55921</v>
      </c>
      <c r="F34" s="17" t="s">
        <v>136</v>
      </c>
      <c r="G34" s="16"/>
      <c r="H34" s="18">
        <v>800</v>
      </c>
      <c r="I34" s="18">
        <v>132.80000000000001</v>
      </c>
      <c r="J34" s="19">
        <v>0</v>
      </c>
    </row>
    <row r="35" spans="1:10" ht="15" customHeight="1" x14ac:dyDescent="0.2">
      <c r="A35" s="16">
        <v>41</v>
      </c>
      <c r="B35" s="16">
        <v>3745</v>
      </c>
      <c r="C35" s="16">
        <v>5169</v>
      </c>
      <c r="D35" s="17" t="s">
        <v>11</v>
      </c>
      <c r="E35" s="16">
        <v>55921</v>
      </c>
      <c r="F35" s="17" t="s">
        <v>136</v>
      </c>
      <c r="G35" s="16">
        <v>17016</v>
      </c>
      <c r="H35" s="18">
        <v>0</v>
      </c>
      <c r="I35" s="18">
        <v>667.2</v>
      </c>
      <c r="J35" s="19">
        <v>0</v>
      </c>
    </row>
    <row r="36" spans="1:10" ht="15" customHeight="1" x14ac:dyDescent="0.2">
      <c r="A36" s="16">
        <v>41</v>
      </c>
      <c r="B36" s="16">
        <v>3799</v>
      </c>
      <c r="C36" s="16">
        <v>5169</v>
      </c>
      <c r="D36" s="17" t="s">
        <v>11</v>
      </c>
      <c r="E36" s="16">
        <v>58124</v>
      </c>
      <c r="F36" s="17" t="s">
        <v>503</v>
      </c>
      <c r="G36" s="16"/>
      <c r="H36" s="18">
        <v>0</v>
      </c>
      <c r="I36" s="18">
        <v>0</v>
      </c>
      <c r="J36" s="19">
        <v>600</v>
      </c>
    </row>
    <row r="37" spans="1:10" ht="15" customHeight="1" x14ac:dyDescent="0.2">
      <c r="A37" s="16">
        <v>41</v>
      </c>
      <c r="B37" s="16">
        <v>6171</v>
      </c>
      <c r="C37" s="16">
        <v>5137</v>
      </c>
      <c r="D37" s="17" t="s">
        <v>16</v>
      </c>
      <c r="E37" s="16">
        <v>517</v>
      </c>
      <c r="F37" s="17" t="s">
        <v>137</v>
      </c>
      <c r="G37" s="16"/>
      <c r="H37" s="18">
        <v>0</v>
      </c>
      <c r="I37" s="18">
        <v>65.8</v>
      </c>
      <c r="J37" s="19">
        <v>0</v>
      </c>
    </row>
    <row r="38" spans="1:10" ht="15" customHeight="1" x14ac:dyDescent="0.2">
      <c r="A38" s="16">
        <v>41</v>
      </c>
      <c r="B38" s="16">
        <v>6171</v>
      </c>
      <c r="C38" s="16">
        <v>5169</v>
      </c>
      <c r="D38" s="17" t="s">
        <v>11</v>
      </c>
      <c r="E38" s="16">
        <v>514</v>
      </c>
      <c r="F38" s="17" t="s">
        <v>138</v>
      </c>
      <c r="G38" s="16"/>
      <c r="H38" s="18">
        <v>200</v>
      </c>
      <c r="I38" s="18">
        <v>200</v>
      </c>
      <c r="J38" s="19">
        <v>250</v>
      </c>
    </row>
    <row r="39" spans="1:10" ht="15" customHeight="1" x14ac:dyDescent="0.2">
      <c r="A39" s="16">
        <v>41</v>
      </c>
      <c r="B39" s="16">
        <v>6171</v>
      </c>
      <c r="C39" s="16">
        <v>5169</v>
      </c>
      <c r="D39" s="17" t="s">
        <v>11</v>
      </c>
      <c r="E39" s="16">
        <v>517</v>
      </c>
      <c r="F39" s="17" t="s">
        <v>137</v>
      </c>
      <c r="G39" s="16"/>
      <c r="H39" s="18">
        <v>200</v>
      </c>
      <c r="I39" s="18">
        <v>340.3</v>
      </c>
      <c r="J39" s="19">
        <v>200</v>
      </c>
    </row>
    <row r="40" spans="1:10" ht="15" customHeight="1" x14ac:dyDescent="0.2">
      <c r="A40" s="16">
        <v>41</v>
      </c>
      <c r="B40" s="16">
        <v>6171</v>
      </c>
      <c r="C40" s="16">
        <v>5169</v>
      </c>
      <c r="D40" s="17" t="s">
        <v>11</v>
      </c>
      <c r="E40" s="16">
        <v>520</v>
      </c>
      <c r="F40" s="17" t="s">
        <v>139</v>
      </c>
      <c r="G40" s="16"/>
      <c r="H40" s="18">
        <v>500</v>
      </c>
      <c r="I40" s="18">
        <v>600</v>
      </c>
      <c r="J40" s="19">
        <v>500</v>
      </c>
    </row>
    <row r="41" spans="1:10" ht="15" customHeight="1" x14ac:dyDescent="0.2">
      <c r="A41" s="16">
        <v>41</v>
      </c>
      <c r="B41" s="16">
        <v>6171</v>
      </c>
      <c r="C41" s="16">
        <v>5169</v>
      </c>
      <c r="D41" s="17" t="s">
        <v>11</v>
      </c>
      <c r="E41" s="16">
        <v>521</v>
      </c>
      <c r="F41" s="17" t="s">
        <v>140</v>
      </c>
      <c r="G41" s="16"/>
      <c r="H41" s="18">
        <v>500</v>
      </c>
      <c r="I41" s="18">
        <v>600</v>
      </c>
      <c r="J41" s="19">
        <v>500</v>
      </c>
    </row>
    <row r="42" spans="1:10" ht="15" customHeight="1" x14ac:dyDescent="0.2">
      <c r="A42" s="16">
        <v>41</v>
      </c>
      <c r="B42" s="16">
        <v>6171</v>
      </c>
      <c r="C42" s="16">
        <v>5169</v>
      </c>
      <c r="D42" s="17" t="s">
        <v>11</v>
      </c>
      <c r="E42" s="16">
        <v>1902</v>
      </c>
      <c r="F42" s="17" t="s">
        <v>141</v>
      </c>
      <c r="G42" s="16"/>
      <c r="H42" s="18">
        <v>0</v>
      </c>
      <c r="I42" s="18">
        <v>0</v>
      </c>
      <c r="J42" s="19">
        <v>100</v>
      </c>
    </row>
    <row r="43" spans="1:10" ht="15" customHeight="1" x14ac:dyDescent="0.2">
      <c r="A43" s="16">
        <v>41</v>
      </c>
      <c r="B43" s="16">
        <v>6171</v>
      </c>
      <c r="C43" s="16">
        <v>5169</v>
      </c>
      <c r="D43" s="17" t="s">
        <v>11</v>
      </c>
      <c r="E43" s="16">
        <v>5211</v>
      </c>
      <c r="F43" s="17" t="s">
        <v>500</v>
      </c>
      <c r="G43" s="16"/>
      <c r="H43" s="18">
        <v>0</v>
      </c>
      <c r="I43" s="18">
        <v>0</v>
      </c>
      <c r="J43" s="19">
        <v>3000</v>
      </c>
    </row>
    <row r="44" spans="1:10" ht="15" customHeight="1" x14ac:dyDescent="0.2">
      <c r="A44" s="16">
        <v>41</v>
      </c>
      <c r="B44" s="16">
        <v>6171</v>
      </c>
      <c r="C44" s="16">
        <v>5169</v>
      </c>
      <c r="D44" s="17" t="s">
        <v>11</v>
      </c>
      <c r="E44" s="16">
        <v>51721</v>
      </c>
      <c r="F44" s="17" t="s">
        <v>142</v>
      </c>
      <c r="G44" s="16"/>
      <c r="H44" s="18">
        <v>300</v>
      </c>
      <c r="I44" s="18">
        <v>300</v>
      </c>
      <c r="J44" s="19">
        <v>300</v>
      </c>
    </row>
    <row r="45" spans="1:10" ht="15" customHeight="1" x14ac:dyDescent="0.2">
      <c r="A45" s="16">
        <v>41</v>
      </c>
      <c r="B45" s="16">
        <v>6171</v>
      </c>
      <c r="C45" s="16">
        <v>5169</v>
      </c>
      <c r="D45" s="17" t="s">
        <v>11</v>
      </c>
      <c r="E45" s="16">
        <v>52023</v>
      </c>
      <c r="F45" s="17" t="s">
        <v>143</v>
      </c>
      <c r="G45" s="16"/>
      <c r="H45" s="18">
        <v>0</v>
      </c>
      <c r="I45" s="18">
        <v>54</v>
      </c>
      <c r="J45" s="19">
        <v>0</v>
      </c>
    </row>
    <row r="46" spans="1:10" ht="15" customHeight="1" x14ac:dyDescent="0.2">
      <c r="A46" s="16">
        <v>41</v>
      </c>
      <c r="B46" s="16">
        <v>6171</v>
      </c>
      <c r="C46" s="16">
        <v>5169</v>
      </c>
      <c r="D46" s="17" t="s">
        <v>11</v>
      </c>
      <c r="E46" s="16">
        <v>160123</v>
      </c>
      <c r="F46" s="17" t="s">
        <v>144</v>
      </c>
      <c r="G46" s="16"/>
      <c r="H46" s="18">
        <v>0</v>
      </c>
      <c r="I46" s="18">
        <v>600</v>
      </c>
      <c r="J46" s="19">
        <v>0</v>
      </c>
    </row>
    <row r="47" spans="1:10" ht="15" customHeight="1" x14ac:dyDescent="0.2">
      <c r="A47" s="16">
        <v>41</v>
      </c>
      <c r="B47" s="16">
        <v>6320</v>
      </c>
      <c r="C47" s="16">
        <v>5163</v>
      </c>
      <c r="D47" s="17" t="s">
        <v>22</v>
      </c>
      <c r="E47" s="16"/>
      <c r="F47" s="17" t="s">
        <v>524</v>
      </c>
      <c r="G47" s="16"/>
      <c r="H47" s="18">
        <v>450</v>
      </c>
      <c r="I47" s="18">
        <v>450</v>
      </c>
      <c r="J47" s="19">
        <v>500</v>
      </c>
    </row>
    <row r="48" spans="1:10" ht="15" customHeight="1" x14ac:dyDescent="0.2">
      <c r="A48" s="16">
        <v>41</v>
      </c>
      <c r="B48" s="16">
        <v>6402</v>
      </c>
      <c r="C48" s="16">
        <v>5364</v>
      </c>
      <c r="D48" s="17" t="s">
        <v>79</v>
      </c>
      <c r="E48" s="16"/>
      <c r="F48" s="17"/>
      <c r="G48" s="16">
        <v>22024</v>
      </c>
      <c r="H48" s="18">
        <v>0</v>
      </c>
      <c r="I48" s="18">
        <v>0.1</v>
      </c>
      <c r="J48" s="19">
        <v>0</v>
      </c>
    </row>
    <row r="49" spans="1:10" ht="15" customHeight="1" x14ac:dyDescent="0.2">
      <c r="A49"/>
      <c r="B49"/>
      <c r="C49"/>
      <c r="D49"/>
      <c r="E49"/>
      <c r="F49"/>
      <c r="G49"/>
      <c r="H49"/>
      <c r="I49"/>
      <c r="J49"/>
    </row>
    <row r="50" spans="1:10" ht="15" customHeight="1" x14ac:dyDescent="0.2">
      <c r="A50" s="4" t="s">
        <v>401</v>
      </c>
      <c r="B50" s="4"/>
      <c r="C50" s="4"/>
      <c r="D50" s="5"/>
      <c r="E50" s="4"/>
      <c r="F50" s="5"/>
      <c r="G50" s="4"/>
      <c r="H50" s="10">
        <f>SUM(H22:H49)</f>
        <v>7650</v>
      </c>
      <c r="I50" s="10">
        <f>SUM(I22:I49)</f>
        <v>18727.199999999997</v>
      </c>
      <c r="J50" s="11">
        <f>SUM(J22:J49)</f>
        <v>7700</v>
      </c>
    </row>
    <row r="51" spans="1:10" ht="15" customHeight="1" x14ac:dyDescent="0.2">
      <c r="A51"/>
      <c r="B51"/>
      <c r="C51"/>
      <c r="D51"/>
      <c r="E51"/>
      <c r="F51"/>
      <c r="G51"/>
      <c r="H51"/>
      <c r="I51"/>
      <c r="J51"/>
    </row>
    <row r="52" spans="1:10" ht="15" customHeight="1" x14ac:dyDescent="0.2">
      <c r="A52" s="16">
        <v>41</v>
      </c>
      <c r="B52" s="16">
        <v>2212</v>
      </c>
      <c r="C52" s="16">
        <v>6121</v>
      </c>
      <c r="D52" s="17" t="s">
        <v>145</v>
      </c>
      <c r="E52" s="16">
        <v>575</v>
      </c>
      <c r="F52" s="17" t="s">
        <v>146</v>
      </c>
      <c r="G52" s="16"/>
      <c r="H52" s="18">
        <v>1000</v>
      </c>
      <c r="I52" s="18">
        <v>2924</v>
      </c>
      <c r="J52" s="19">
        <v>0</v>
      </c>
    </row>
    <row r="53" spans="1:10" ht="15" customHeight="1" x14ac:dyDescent="0.2">
      <c r="A53" s="16">
        <v>41</v>
      </c>
      <c r="B53" s="16">
        <v>2212</v>
      </c>
      <c r="C53" s="16">
        <v>6121</v>
      </c>
      <c r="D53" s="17" t="s">
        <v>145</v>
      </c>
      <c r="E53" s="16">
        <v>521211</v>
      </c>
      <c r="F53" s="17" t="s">
        <v>147</v>
      </c>
      <c r="G53" s="16"/>
      <c r="H53" s="18">
        <v>50</v>
      </c>
      <c r="I53" s="18">
        <v>50</v>
      </c>
      <c r="J53" s="19">
        <v>0</v>
      </c>
    </row>
    <row r="54" spans="1:10" ht="15" customHeight="1" x14ac:dyDescent="0.2">
      <c r="A54" s="16">
        <v>41</v>
      </c>
      <c r="B54" s="16">
        <v>2212</v>
      </c>
      <c r="C54" s="16">
        <v>6121</v>
      </c>
      <c r="D54" s="17" t="s">
        <v>145</v>
      </c>
      <c r="E54" s="16">
        <v>521212</v>
      </c>
      <c r="F54" s="17" t="s">
        <v>148</v>
      </c>
      <c r="G54" s="16"/>
      <c r="H54" s="18">
        <v>150</v>
      </c>
      <c r="I54" s="18">
        <v>150</v>
      </c>
      <c r="J54" s="19">
        <v>150</v>
      </c>
    </row>
    <row r="55" spans="1:10" ht="15" customHeight="1" x14ac:dyDescent="0.2">
      <c r="A55" s="16">
        <v>41</v>
      </c>
      <c r="B55" s="16">
        <v>2212</v>
      </c>
      <c r="C55" s="16">
        <v>6121</v>
      </c>
      <c r="D55" s="17" t="s">
        <v>145</v>
      </c>
      <c r="E55" s="16">
        <v>574221</v>
      </c>
      <c r="F55" s="17" t="s">
        <v>149</v>
      </c>
      <c r="G55" s="16"/>
      <c r="H55" s="18">
        <v>0</v>
      </c>
      <c r="I55" s="18">
        <v>700</v>
      </c>
      <c r="J55" s="19">
        <v>0</v>
      </c>
    </row>
    <row r="56" spans="1:10" ht="15" customHeight="1" x14ac:dyDescent="0.2">
      <c r="A56" s="16">
        <v>41</v>
      </c>
      <c r="B56" s="16">
        <v>2219</v>
      </c>
      <c r="C56" s="16">
        <v>6121</v>
      </c>
      <c r="D56" s="17" t="s">
        <v>145</v>
      </c>
      <c r="E56" s="16">
        <v>505</v>
      </c>
      <c r="F56" s="17" t="s">
        <v>525</v>
      </c>
      <c r="G56" s="16"/>
      <c r="H56" s="18">
        <v>0</v>
      </c>
      <c r="I56" s="18">
        <v>0</v>
      </c>
      <c r="J56" s="19">
        <v>300</v>
      </c>
    </row>
    <row r="57" spans="1:10" ht="15" customHeight="1" x14ac:dyDescent="0.2">
      <c r="A57" s="16">
        <v>41</v>
      </c>
      <c r="B57" s="16">
        <v>2219</v>
      </c>
      <c r="C57" s="16">
        <v>6121</v>
      </c>
      <c r="D57" s="17" t="s">
        <v>145</v>
      </c>
      <c r="E57" s="16">
        <v>506</v>
      </c>
      <c r="F57" s="17" t="s">
        <v>150</v>
      </c>
      <c r="G57" s="16"/>
      <c r="H57" s="18">
        <v>200</v>
      </c>
      <c r="I57" s="18">
        <v>200</v>
      </c>
      <c r="J57" s="19">
        <v>200</v>
      </c>
    </row>
    <row r="58" spans="1:10" ht="15" customHeight="1" x14ac:dyDescent="0.2">
      <c r="A58" s="16">
        <v>41</v>
      </c>
      <c r="B58" s="16">
        <v>2219</v>
      </c>
      <c r="C58" s="16">
        <v>6121</v>
      </c>
      <c r="D58" s="17" t="s">
        <v>145</v>
      </c>
      <c r="E58" s="16">
        <v>545</v>
      </c>
      <c r="F58" s="17" t="s">
        <v>151</v>
      </c>
      <c r="G58" s="16"/>
      <c r="H58" s="18">
        <v>200</v>
      </c>
      <c r="I58" s="18">
        <v>200</v>
      </c>
      <c r="J58" s="19">
        <v>0</v>
      </c>
    </row>
    <row r="59" spans="1:10" ht="15" customHeight="1" x14ac:dyDescent="0.2">
      <c r="A59" s="16">
        <v>41</v>
      </c>
      <c r="B59" s="16">
        <v>2219</v>
      </c>
      <c r="C59" s="16">
        <v>6121</v>
      </c>
      <c r="D59" s="17" t="s">
        <v>145</v>
      </c>
      <c r="E59" s="16">
        <v>552</v>
      </c>
      <c r="F59" s="17" t="s">
        <v>152</v>
      </c>
      <c r="G59" s="16"/>
      <c r="H59" s="18">
        <v>0</v>
      </c>
      <c r="I59" s="18">
        <v>109</v>
      </c>
      <c r="J59" s="19">
        <v>0</v>
      </c>
    </row>
    <row r="60" spans="1:10" ht="15" customHeight="1" x14ac:dyDescent="0.2">
      <c r="A60" s="16">
        <v>41</v>
      </c>
      <c r="B60" s="16">
        <v>2219</v>
      </c>
      <c r="C60" s="16">
        <v>6121</v>
      </c>
      <c r="D60" s="17" t="s">
        <v>145</v>
      </c>
      <c r="E60" s="16">
        <v>578</v>
      </c>
      <c r="F60" s="17" t="s">
        <v>153</v>
      </c>
      <c r="G60" s="16"/>
      <c r="H60" s="18">
        <v>1300</v>
      </c>
      <c r="I60" s="18">
        <v>2600</v>
      </c>
      <c r="J60" s="19">
        <v>0</v>
      </c>
    </row>
    <row r="61" spans="1:10" ht="15" customHeight="1" x14ac:dyDescent="0.2">
      <c r="A61" s="16">
        <v>41</v>
      </c>
      <c r="B61" s="16">
        <v>2219</v>
      </c>
      <c r="C61" s="16">
        <v>6121</v>
      </c>
      <c r="D61" s="17" t="s">
        <v>145</v>
      </c>
      <c r="E61" s="16">
        <v>521214</v>
      </c>
      <c r="F61" s="17" t="s">
        <v>129</v>
      </c>
      <c r="G61" s="16"/>
      <c r="H61" s="18">
        <v>600</v>
      </c>
      <c r="I61" s="18">
        <v>600</v>
      </c>
      <c r="J61" s="19">
        <v>0</v>
      </c>
    </row>
    <row r="62" spans="1:10" ht="15" customHeight="1" x14ac:dyDescent="0.2">
      <c r="A62" s="16">
        <v>41</v>
      </c>
      <c r="B62" s="16">
        <v>2333</v>
      </c>
      <c r="C62" s="16">
        <v>6121</v>
      </c>
      <c r="D62" s="17" t="s">
        <v>145</v>
      </c>
      <c r="E62" s="16">
        <v>521215</v>
      </c>
      <c r="F62" s="17" t="s">
        <v>154</v>
      </c>
      <c r="G62" s="16"/>
      <c r="H62" s="18">
        <v>300</v>
      </c>
      <c r="I62" s="18">
        <v>300</v>
      </c>
      <c r="J62" s="19">
        <v>0</v>
      </c>
    </row>
    <row r="63" spans="1:10" ht="15" customHeight="1" x14ac:dyDescent="0.2">
      <c r="A63" s="16">
        <v>41</v>
      </c>
      <c r="B63" s="16">
        <v>3111</v>
      </c>
      <c r="C63" s="16">
        <v>6121</v>
      </c>
      <c r="D63" s="17" t="s">
        <v>145</v>
      </c>
      <c r="E63" s="16">
        <v>571</v>
      </c>
      <c r="F63" s="17" t="s">
        <v>495</v>
      </c>
      <c r="G63" s="16"/>
      <c r="H63" s="18">
        <v>0</v>
      </c>
      <c r="I63" s="18">
        <v>1859</v>
      </c>
      <c r="J63" s="19">
        <v>15000</v>
      </c>
    </row>
    <row r="64" spans="1:10" ht="15" customHeight="1" x14ac:dyDescent="0.2">
      <c r="A64" s="16">
        <v>41</v>
      </c>
      <c r="B64" s="16">
        <v>3111</v>
      </c>
      <c r="C64" s="16">
        <v>6121</v>
      </c>
      <c r="D64" s="17" t="s">
        <v>145</v>
      </c>
      <c r="E64" s="16">
        <v>1002</v>
      </c>
      <c r="F64" s="17" t="s">
        <v>131</v>
      </c>
      <c r="G64" s="16"/>
      <c r="H64" s="18">
        <v>0</v>
      </c>
      <c r="I64" s="18">
        <v>2000</v>
      </c>
      <c r="J64" s="19">
        <v>0</v>
      </c>
    </row>
    <row r="65" spans="1:10" ht="15" customHeight="1" x14ac:dyDescent="0.2">
      <c r="A65" s="16">
        <v>41</v>
      </c>
      <c r="B65" s="16">
        <v>3113</v>
      </c>
      <c r="C65" s="16">
        <v>6121</v>
      </c>
      <c r="D65" s="17" t="s">
        <v>145</v>
      </c>
      <c r="E65" s="16">
        <v>14053</v>
      </c>
      <c r="F65" s="17" t="s">
        <v>155</v>
      </c>
      <c r="G65" s="16"/>
      <c r="H65" s="18">
        <v>0</v>
      </c>
      <c r="I65" s="18">
        <v>318.5</v>
      </c>
      <c r="J65" s="19">
        <v>0</v>
      </c>
    </row>
    <row r="66" spans="1:10" ht="15" customHeight="1" x14ac:dyDescent="0.2">
      <c r="A66" s="16">
        <v>41</v>
      </c>
      <c r="B66" s="16">
        <v>3113</v>
      </c>
      <c r="C66" s="16">
        <v>6121</v>
      </c>
      <c r="D66" s="17" t="s">
        <v>145</v>
      </c>
      <c r="E66" s="16">
        <v>55321</v>
      </c>
      <c r="F66" s="17" t="s">
        <v>156</v>
      </c>
      <c r="G66" s="16"/>
      <c r="H66" s="18">
        <v>5000</v>
      </c>
      <c r="I66" s="18">
        <v>34981.4</v>
      </c>
      <c r="J66" s="19">
        <v>45500</v>
      </c>
    </row>
    <row r="67" spans="1:10" ht="15" customHeight="1" x14ac:dyDescent="0.2">
      <c r="A67" s="16">
        <v>41</v>
      </c>
      <c r="B67" s="16">
        <v>3113</v>
      </c>
      <c r="C67" s="16">
        <v>6121</v>
      </c>
      <c r="D67" s="17" t="s">
        <v>145</v>
      </c>
      <c r="E67" s="16">
        <v>140622</v>
      </c>
      <c r="F67" s="17" t="s">
        <v>157</v>
      </c>
      <c r="G67" s="16"/>
      <c r="H67" s="18">
        <v>0</v>
      </c>
      <c r="I67" s="18">
        <v>391.6</v>
      </c>
      <c r="J67" s="19">
        <v>0</v>
      </c>
    </row>
    <row r="68" spans="1:10" ht="15" customHeight="1" x14ac:dyDescent="0.2">
      <c r="A68" s="16">
        <v>41</v>
      </c>
      <c r="B68" s="16">
        <v>3113</v>
      </c>
      <c r="C68" s="16">
        <v>6122</v>
      </c>
      <c r="D68" s="17" t="s">
        <v>158</v>
      </c>
      <c r="E68" s="16">
        <v>1406</v>
      </c>
      <c r="F68" s="17" t="s">
        <v>75</v>
      </c>
      <c r="G68" s="16"/>
      <c r="H68" s="18">
        <v>0</v>
      </c>
      <c r="I68" s="18">
        <v>200</v>
      </c>
      <c r="J68" s="19">
        <v>0</v>
      </c>
    </row>
    <row r="69" spans="1:10" ht="15" customHeight="1" x14ac:dyDescent="0.2">
      <c r="A69" s="16">
        <v>41</v>
      </c>
      <c r="B69" s="16">
        <v>3141</v>
      </c>
      <c r="C69" s="16">
        <v>6122</v>
      </c>
      <c r="D69" s="17" t="s">
        <v>158</v>
      </c>
      <c r="E69" s="16">
        <v>1406</v>
      </c>
      <c r="F69" s="17" t="s">
        <v>526</v>
      </c>
      <c r="G69" s="16"/>
      <c r="H69" s="18">
        <v>0</v>
      </c>
      <c r="I69" s="18">
        <v>3500</v>
      </c>
      <c r="J69" s="19">
        <v>13000</v>
      </c>
    </row>
    <row r="70" spans="1:10" ht="15" customHeight="1" x14ac:dyDescent="0.2">
      <c r="A70" s="16">
        <v>41</v>
      </c>
      <c r="B70" s="16">
        <v>3315</v>
      </c>
      <c r="C70" s="16">
        <v>6121</v>
      </c>
      <c r="D70" s="17" t="s">
        <v>145</v>
      </c>
      <c r="E70" s="16">
        <v>583</v>
      </c>
      <c r="F70" s="17" t="s">
        <v>132</v>
      </c>
      <c r="G70" s="16"/>
      <c r="H70" s="18">
        <v>0</v>
      </c>
      <c r="I70" s="18">
        <v>3190</v>
      </c>
      <c r="J70" s="19">
        <v>0</v>
      </c>
    </row>
    <row r="71" spans="1:10" ht="15" customHeight="1" x14ac:dyDescent="0.2">
      <c r="A71" s="16">
        <v>41</v>
      </c>
      <c r="B71" s="16">
        <v>3341</v>
      </c>
      <c r="C71" s="16">
        <v>6122</v>
      </c>
      <c r="D71" s="17" t="s">
        <v>158</v>
      </c>
      <c r="E71" s="16"/>
      <c r="F71" s="17" t="s">
        <v>496</v>
      </c>
      <c r="G71" s="16"/>
      <c r="H71" s="18">
        <v>0</v>
      </c>
      <c r="I71" s="18">
        <v>647</v>
      </c>
      <c r="J71" s="19">
        <v>0</v>
      </c>
    </row>
    <row r="72" spans="1:10" ht="15" customHeight="1" x14ac:dyDescent="0.2">
      <c r="A72" s="16">
        <v>41</v>
      </c>
      <c r="B72" s="16">
        <v>3412</v>
      </c>
      <c r="C72" s="16">
        <v>6121</v>
      </c>
      <c r="D72" s="17" t="s">
        <v>145</v>
      </c>
      <c r="E72" s="16">
        <v>536</v>
      </c>
      <c r="F72" s="17" t="s">
        <v>527</v>
      </c>
      <c r="G72" s="16"/>
      <c r="H72" s="18">
        <v>0</v>
      </c>
      <c r="I72" s="18">
        <v>0</v>
      </c>
      <c r="J72" s="19">
        <v>2500</v>
      </c>
    </row>
    <row r="73" spans="1:10" ht="15" customHeight="1" x14ac:dyDescent="0.2">
      <c r="A73" s="16">
        <v>41</v>
      </c>
      <c r="B73" s="16">
        <v>3412</v>
      </c>
      <c r="C73" s="16">
        <v>6121</v>
      </c>
      <c r="D73" s="17" t="s">
        <v>145</v>
      </c>
      <c r="E73" s="16">
        <v>521221</v>
      </c>
      <c r="F73" s="17" t="s">
        <v>159</v>
      </c>
      <c r="G73" s="16"/>
      <c r="H73" s="18">
        <v>150</v>
      </c>
      <c r="I73" s="18">
        <v>150</v>
      </c>
      <c r="J73" s="19">
        <v>0</v>
      </c>
    </row>
    <row r="74" spans="1:10" ht="15" customHeight="1" x14ac:dyDescent="0.2">
      <c r="A74" s="16">
        <v>41</v>
      </c>
      <c r="B74" s="16">
        <v>3421</v>
      </c>
      <c r="C74" s="16">
        <v>6122</v>
      </c>
      <c r="D74" s="17" t="s">
        <v>158</v>
      </c>
      <c r="E74" s="16">
        <v>579</v>
      </c>
      <c r="F74" s="17" t="s">
        <v>160</v>
      </c>
      <c r="G74" s="16"/>
      <c r="H74" s="18">
        <v>0</v>
      </c>
      <c r="I74" s="18">
        <v>300</v>
      </c>
      <c r="J74" s="19">
        <v>500</v>
      </c>
    </row>
    <row r="75" spans="1:10" ht="15" customHeight="1" x14ac:dyDescent="0.2">
      <c r="A75" s="16">
        <v>41</v>
      </c>
      <c r="B75" s="16">
        <v>3612</v>
      </c>
      <c r="C75" s="16">
        <v>6121</v>
      </c>
      <c r="D75" s="17" t="s">
        <v>145</v>
      </c>
      <c r="E75" s="16">
        <v>568</v>
      </c>
      <c r="F75" s="17" t="s">
        <v>161</v>
      </c>
      <c r="G75" s="16"/>
      <c r="H75" s="18">
        <v>0</v>
      </c>
      <c r="I75" s="18">
        <v>7022</v>
      </c>
      <c r="J75" s="19">
        <v>0</v>
      </c>
    </row>
    <row r="76" spans="1:10" ht="15" customHeight="1" x14ac:dyDescent="0.2">
      <c r="A76" s="16">
        <v>41</v>
      </c>
      <c r="B76" s="16">
        <v>3613</v>
      </c>
      <c r="C76" s="16">
        <v>6121</v>
      </c>
      <c r="D76" s="17" t="s">
        <v>145</v>
      </c>
      <c r="E76" s="16">
        <v>515</v>
      </c>
      <c r="F76" s="17" t="s">
        <v>162</v>
      </c>
      <c r="G76" s="16"/>
      <c r="H76" s="18">
        <v>0</v>
      </c>
      <c r="I76" s="18">
        <v>9461</v>
      </c>
      <c r="J76" s="19">
        <v>0</v>
      </c>
    </row>
    <row r="77" spans="1:10" ht="15" customHeight="1" x14ac:dyDescent="0.2">
      <c r="A77" s="16">
        <v>41</v>
      </c>
      <c r="B77" s="16">
        <v>3613</v>
      </c>
      <c r="C77" s="16">
        <v>6121</v>
      </c>
      <c r="D77" s="17" t="s">
        <v>145</v>
      </c>
      <c r="E77" s="16">
        <v>392126</v>
      </c>
      <c r="F77" s="17" t="s">
        <v>163</v>
      </c>
      <c r="G77" s="16"/>
      <c r="H77" s="18">
        <v>300</v>
      </c>
      <c r="I77" s="18">
        <v>0</v>
      </c>
      <c r="J77" s="19">
        <v>0</v>
      </c>
    </row>
    <row r="78" spans="1:10" ht="15" customHeight="1" x14ac:dyDescent="0.2">
      <c r="A78" s="16">
        <v>41</v>
      </c>
      <c r="B78" s="16">
        <v>3613</v>
      </c>
      <c r="C78" s="16">
        <v>6121</v>
      </c>
      <c r="D78" s="17" t="s">
        <v>145</v>
      </c>
      <c r="E78" s="16">
        <v>521222</v>
      </c>
      <c r="F78" s="17" t="s">
        <v>164</v>
      </c>
      <c r="G78" s="16"/>
      <c r="H78" s="18">
        <v>600</v>
      </c>
      <c r="I78" s="18">
        <v>600</v>
      </c>
      <c r="J78" s="19">
        <v>0</v>
      </c>
    </row>
    <row r="79" spans="1:10" ht="15" customHeight="1" x14ac:dyDescent="0.2">
      <c r="A79" s="16">
        <v>41</v>
      </c>
      <c r="B79" s="16">
        <v>3631</v>
      </c>
      <c r="C79" s="16">
        <v>6121</v>
      </c>
      <c r="D79" s="17" t="s">
        <v>145</v>
      </c>
      <c r="E79" s="16">
        <v>554</v>
      </c>
      <c r="F79" s="17" t="s">
        <v>165</v>
      </c>
      <c r="G79" s="16"/>
      <c r="H79" s="18">
        <v>1000</v>
      </c>
      <c r="I79" s="18">
        <v>800</v>
      </c>
      <c r="J79" s="19">
        <v>0</v>
      </c>
    </row>
    <row r="80" spans="1:10" ht="15" customHeight="1" x14ac:dyDescent="0.2">
      <c r="A80" s="16">
        <v>41</v>
      </c>
      <c r="B80" s="16">
        <v>3632</v>
      </c>
      <c r="C80" s="16">
        <v>6121</v>
      </c>
      <c r="D80" s="17" t="s">
        <v>145</v>
      </c>
      <c r="E80" s="16"/>
      <c r="F80" s="17" t="s">
        <v>497</v>
      </c>
      <c r="G80" s="16"/>
      <c r="H80" s="18">
        <v>0</v>
      </c>
      <c r="I80" s="18">
        <v>0</v>
      </c>
      <c r="J80" s="19">
        <v>1000</v>
      </c>
    </row>
    <row r="81" spans="1:10" ht="15" customHeight="1" x14ac:dyDescent="0.2">
      <c r="A81" s="16">
        <v>41</v>
      </c>
      <c r="B81" s="16">
        <v>3635</v>
      </c>
      <c r="C81" s="16">
        <v>6119</v>
      </c>
      <c r="D81" s="17" t="s">
        <v>166</v>
      </c>
      <c r="E81" s="16">
        <v>1903</v>
      </c>
      <c r="F81" s="17" t="s">
        <v>167</v>
      </c>
      <c r="G81" s="16"/>
      <c r="H81" s="18">
        <v>1500</v>
      </c>
      <c r="I81" s="18">
        <v>2000</v>
      </c>
      <c r="J81" s="19">
        <v>1500</v>
      </c>
    </row>
    <row r="82" spans="1:10" ht="15" customHeight="1" x14ac:dyDescent="0.2">
      <c r="A82" s="16">
        <v>41</v>
      </c>
      <c r="B82" s="16">
        <v>3635</v>
      </c>
      <c r="C82" s="16">
        <v>6119</v>
      </c>
      <c r="D82" s="17" t="s">
        <v>166</v>
      </c>
      <c r="E82" s="16">
        <v>190324</v>
      </c>
      <c r="F82" s="17" t="s">
        <v>498</v>
      </c>
      <c r="G82" s="16"/>
      <c r="H82" s="18">
        <v>0</v>
      </c>
      <c r="I82" s="18">
        <v>0</v>
      </c>
      <c r="J82" s="19">
        <v>700</v>
      </c>
    </row>
    <row r="83" spans="1:10" ht="15" customHeight="1" x14ac:dyDescent="0.2">
      <c r="A83" s="16">
        <v>41</v>
      </c>
      <c r="B83" s="16">
        <v>3639</v>
      </c>
      <c r="C83" s="16">
        <v>6121</v>
      </c>
      <c r="D83" s="17" t="s">
        <v>145</v>
      </c>
      <c r="E83" s="16">
        <v>3727</v>
      </c>
      <c r="F83" s="17" t="s">
        <v>499</v>
      </c>
      <c r="G83" s="16"/>
      <c r="H83" s="18">
        <v>0</v>
      </c>
      <c r="I83" s="18">
        <v>3218</v>
      </c>
      <c r="J83" s="19">
        <v>2000</v>
      </c>
    </row>
    <row r="84" spans="1:10" ht="15" customHeight="1" x14ac:dyDescent="0.2">
      <c r="A84" s="16">
        <v>41</v>
      </c>
      <c r="B84" s="16">
        <v>3639</v>
      </c>
      <c r="C84" s="16">
        <v>6130</v>
      </c>
      <c r="D84" s="17" t="s">
        <v>122</v>
      </c>
      <c r="E84" s="16">
        <v>55</v>
      </c>
      <c r="F84" s="17" t="s">
        <v>168</v>
      </c>
      <c r="G84" s="16"/>
      <c r="H84" s="18">
        <v>11000</v>
      </c>
      <c r="I84" s="18">
        <v>26500</v>
      </c>
      <c r="J84" s="19">
        <v>1000</v>
      </c>
    </row>
    <row r="85" spans="1:10" ht="15" customHeight="1" x14ac:dyDescent="0.2">
      <c r="A85"/>
      <c r="B85"/>
      <c r="C85"/>
      <c r="D85"/>
      <c r="E85"/>
      <c r="F85"/>
      <c r="G85"/>
      <c r="H85"/>
      <c r="I85"/>
      <c r="J85"/>
    </row>
    <row r="86" spans="1:10" ht="15" customHeight="1" x14ac:dyDescent="0.2">
      <c r="A86" s="4" t="s">
        <v>400</v>
      </c>
      <c r="B86" s="4"/>
      <c r="C86" s="4"/>
      <c r="D86" s="5"/>
      <c r="E86" s="4"/>
      <c r="F86" s="5"/>
      <c r="G86" s="4"/>
      <c r="H86" s="10">
        <f>SUM(H51:H85)</f>
        <v>23350</v>
      </c>
      <c r="I86" s="10">
        <f>SUM(I51:I85)</f>
        <v>104971.5</v>
      </c>
      <c r="J86" s="11">
        <f>SUM(J51:J85)</f>
        <v>83350</v>
      </c>
    </row>
    <row r="87" spans="1:10" ht="15" customHeight="1" x14ac:dyDescent="0.2">
      <c r="A87"/>
      <c r="B87"/>
      <c r="C87"/>
      <c r="D87"/>
      <c r="E87"/>
      <c r="F87"/>
      <c r="G87"/>
      <c r="H87"/>
      <c r="I87"/>
      <c r="J87"/>
    </row>
    <row r="88" spans="1:10" ht="15" customHeight="1" x14ac:dyDescent="0.2">
      <c r="A88" s="6" t="s">
        <v>399</v>
      </c>
      <c r="B88" s="6"/>
      <c r="C88" s="6"/>
      <c r="D88" s="7"/>
      <c r="E88" s="6"/>
      <c r="F88" s="7"/>
      <c r="G88" s="6"/>
      <c r="H88" s="12">
        <f>H50+H86</f>
        <v>31000</v>
      </c>
      <c r="I88" s="12">
        <f>I50+I86</f>
        <v>123698.7</v>
      </c>
      <c r="J88" s="13">
        <f>J50+J86</f>
        <v>91050</v>
      </c>
    </row>
    <row r="89" spans="1:10" ht="15" customHeight="1" x14ac:dyDescent="0.2">
      <c r="A89"/>
      <c r="B89"/>
      <c r="C89"/>
      <c r="D89"/>
      <c r="E89"/>
      <c r="F89"/>
      <c r="G89"/>
      <c r="H89"/>
      <c r="I89"/>
      <c r="J89"/>
    </row>
    <row r="90" spans="1:10" s="23" customFormat="1" ht="30" customHeight="1" x14ac:dyDescent="0.2">
      <c r="A90" s="55" t="s">
        <v>408</v>
      </c>
      <c r="B90" s="54"/>
      <c r="C90" s="54"/>
      <c r="D90" s="54"/>
      <c r="E90" s="54"/>
      <c r="F90" s="54"/>
      <c r="G90" s="54"/>
      <c r="H90" s="54"/>
      <c r="I90" s="54"/>
      <c r="J90" s="54"/>
    </row>
    <row r="91" spans="1:10" ht="15" customHeight="1" x14ac:dyDescent="0.2">
      <c r="A91"/>
      <c r="B91"/>
      <c r="C91"/>
      <c r="D91"/>
      <c r="E91"/>
      <c r="F91"/>
      <c r="G91"/>
      <c r="H91"/>
      <c r="I91"/>
      <c r="J91"/>
    </row>
    <row r="92" spans="1:10" ht="15" customHeight="1" x14ac:dyDescent="0.2">
      <c r="A92" s="16">
        <v>43</v>
      </c>
      <c r="B92" s="16">
        <v>3612</v>
      </c>
      <c r="C92" s="16">
        <v>2132</v>
      </c>
      <c r="D92" s="17" t="s">
        <v>123</v>
      </c>
      <c r="E92" s="16">
        <v>391</v>
      </c>
      <c r="F92" s="17" t="s">
        <v>169</v>
      </c>
      <c r="G92" s="16"/>
      <c r="H92" s="18">
        <v>11100</v>
      </c>
      <c r="I92" s="18">
        <v>11100</v>
      </c>
      <c r="J92" s="19">
        <v>13000</v>
      </c>
    </row>
    <row r="93" spans="1:10" ht="15" customHeight="1" x14ac:dyDescent="0.2">
      <c r="A93"/>
      <c r="B93"/>
      <c r="C93"/>
      <c r="D93"/>
      <c r="E93"/>
      <c r="F93"/>
      <c r="G93"/>
      <c r="H93"/>
      <c r="I93"/>
      <c r="J93"/>
    </row>
    <row r="94" spans="1:10" ht="15" customHeight="1" x14ac:dyDescent="0.2">
      <c r="A94" s="4" t="s">
        <v>398</v>
      </c>
      <c r="B94" s="4"/>
      <c r="C94" s="4"/>
      <c r="D94" s="5"/>
      <c r="E94" s="4"/>
      <c r="F94" s="5"/>
      <c r="G94" s="4"/>
      <c r="H94" s="10">
        <f>SUM(H91:H93)</f>
        <v>11100</v>
      </c>
      <c r="I94" s="10">
        <f>SUM(I91:I93)</f>
        <v>11100</v>
      </c>
      <c r="J94" s="11">
        <f>SUM(J91:J93)</f>
        <v>13000</v>
      </c>
    </row>
    <row r="95" spans="1:10" ht="15" customHeight="1" x14ac:dyDescent="0.2">
      <c r="A95"/>
      <c r="B95"/>
      <c r="C95"/>
      <c r="D95"/>
      <c r="E95"/>
      <c r="F95"/>
      <c r="G95"/>
      <c r="H95"/>
      <c r="I95"/>
      <c r="J95"/>
    </row>
    <row r="96" spans="1:10" ht="15" customHeight="1" x14ac:dyDescent="0.2">
      <c r="A96" s="6" t="s">
        <v>397</v>
      </c>
      <c r="B96" s="6"/>
      <c r="C96" s="6"/>
      <c r="D96" s="7"/>
      <c r="E96" s="6"/>
      <c r="F96" s="7"/>
      <c r="G96" s="6"/>
      <c r="H96" s="12">
        <f>H94</f>
        <v>11100</v>
      </c>
      <c r="I96" s="12">
        <f>I94</f>
        <v>11100</v>
      </c>
      <c r="J96" s="13">
        <f>J94</f>
        <v>13000</v>
      </c>
    </row>
    <row r="97" spans="1:10" ht="15" customHeight="1" x14ac:dyDescent="0.2">
      <c r="A97"/>
      <c r="B97"/>
      <c r="C97"/>
      <c r="D97"/>
      <c r="E97"/>
      <c r="F97"/>
      <c r="G97"/>
      <c r="H97"/>
      <c r="I97"/>
      <c r="J97"/>
    </row>
    <row r="98" spans="1:10" ht="15" customHeight="1" x14ac:dyDescent="0.2">
      <c r="A98" s="16">
        <v>43</v>
      </c>
      <c r="B98" s="16">
        <v>3612</v>
      </c>
      <c r="C98" s="16">
        <v>5137</v>
      </c>
      <c r="D98" s="17" t="s">
        <v>16</v>
      </c>
      <c r="E98" s="16">
        <v>391</v>
      </c>
      <c r="F98" s="17" t="s">
        <v>169</v>
      </c>
      <c r="G98" s="16"/>
      <c r="H98" s="18">
        <v>20</v>
      </c>
      <c r="I98" s="18">
        <v>20</v>
      </c>
      <c r="J98" s="19">
        <v>20</v>
      </c>
    </row>
    <row r="99" spans="1:10" ht="15" customHeight="1" x14ac:dyDescent="0.2">
      <c r="A99" s="16">
        <v>43</v>
      </c>
      <c r="B99" s="16">
        <v>3612</v>
      </c>
      <c r="C99" s="16">
        <v>5139</v>
      </c>
      <c r="D99" s="17" t="s">
        <v>10</v>
      </c>
      <c r="E99" s="16">
        <v>391</v>
      </c>
      <c r="F99" s="17" t="s">
        <v>169</v>
      </c>
      <c r="G99" s="16"/>
      <c r="H99" s="18">
        <v>200</v>
      </c>
      <c r="I99" s="18">
        <v>200</v>
      </c>
      <c r="J99" s="19">
        <v>100</v>
      </c>
    </row>
    <row r="100" spans="1:10" ht="15" customHeight="1" x14ac:dyDescent="0.2">
      <c r="A100" s="16">
        <v>43</v>
      </c>
      <c r="B100" s="16">
        <v>3612</v>
      </c>
      <c r="C100" s="16">
        <v>5151</v>
      </c>
      <c r="D100" s="17" t="s">
        <v>17</v>
      </c>
      <c r="E100" s="16">
        <v>391</v>
      </c>
      <c r="F100" s="17" t="s">
        <v>169</v>
      </c>
      <c r="G100" s="16"/>
      <c r="H100" s="18">
        <v>13</v>
      </c>
      <c r="I100" s="18">
        <v>17.899999999999999</v>
      </c>
      <c r="J100" s="19">
        <v>20</v>
      </c>
    </row>
    <row r="101" spans="1:10" ht="15" customHeight="1" x14ac:dyDescent="0.2">
      <c r="A101" s="16">
        <v>43</v>
      </c>
      <c r="B101" s="16">
        <v>3612</v>
      </c>
      <c r="C101" s="16">
        <v>5153</v>
      </c>
      <c r="D101" s="17" t="s">
        <v>18</v>
      </c>
      <c r="E101" s="16">
        <v>391</v>
      </c>
      <c r="F101" s="17" t="s">
        <v>169</v>
      </c>
      <c r="G101" s="16"/>
      <c r="H101" s="18">
        <v>5</v>
      </c>
      <c r="I101" s="18">
        <v>5</v>
      </c>
      <c r="J101" s="19">
        <v>5</v>
      </c>
    </row>
    <row r="102" spans="1:10" ht="15" customHeight="1" x14ac:dyDescent="0.2">
      <c r="A102" s="16">
        <v>43</v>
      </c>
      <c r="B102" s="16">
        <v>3612</v>
      </c>
      <c r="C102" s="16">
        <v>5154</v>
      </c>
      <c r="D102" s="17" t="s">
        <v>19</v>
      </c>
      <c r="E102" s="16">
        <v>391</v>
      </c>
      <c r="F102" s="17" t="s">
        <v>169</v>
      </c>
      <c r="G102" s="16"/>
      <c r="H102" s="18">
        <v>120</v>
      </c>
      <c r="I102" s="18">
        <v>119.8</v>
      </c>
      <c r="J102" s="19">
        <v>100</v>
      </c>
    </row>
    <row r="103" spans="1:10" ht="15" customHeight="1" x14ac:dyDescent="0.2">
      <c r="A103" s="16">
        <v>43</v>
      </c>
      <c r="B103" s="16">
        <v>3612</v>
      </c>
      <c r="C103" s="16">
        <v>5163</v>
      </c>
      <c r="D103" s="17" t="s">
        <v>22</v>
      </c>
      <c r="E103" s="16">
        <v>391</v>
      </c>
      <c r="F103" s="17" t="s">
        <v>169</v>
      </c>
      <c r="G103" s="16"/>
      <c r="H103" s="18">
        <v>100</v>
      </c>
      <c r="I103" s="18">
        <v>100</v>
      </c>
      <c r="J103" s="19">
        <v>0</v>
      </c>
    </row>
    <row r="104" spans="1:10" ht="15" customHeight="1" x14ac:dyDescent="0.2">
      <c r="A104" s="16">
        <v>43</v>
      </c>
      <c r="B104" s="16">
        <v>3612</v>
      </c>
      <c r="C104" s="16">
        <v>5168</v>
      </c>
      <c r="D104" s="17" t="s">
        <v>170</v>
      </c>
      <c r="E104" s="16">
        <v>391</v>
      </c>
      <c r="F104" s="17" t="s">
        <v>169</v>
      </c>
      <c r="G104" s="16"/>
      <c r="H104" s="18">
        <v>10</v>
      </c>
      <c r="I104" s="18">
        <v>10</v>
      </c>
      <c r="J104" s="19">
        <v>15</v>
      </c>
    </row>
    <row r="105" spans="1:10" ht="15" customHeight="1" x14ac:dyDescent="0.2">
      <c r="A105" s="16">
        <v>43</v>
      </c>
      <c r="B105" s="16">
        <v>3612</v>
      </c>
      <c r="C105" s="16">
        <v>5169</v>
      </c>
      <c r="D105" s="17" t="s">
        <v>11</v>
      </c>
      <c r="E105" s="16">
        <v>391</v>
      </c>
      <c r="F105" s="17" t="s">
        <v>169</v>
      </c>
      <c r="G105" s="16"/>
      <c r="H105" s="18">
        <v>700</v>
      </c>
      <c r="I105" s="18">
        <v>695.3</v>
      </c>
      <c r="J105" s="19">
        <v>800</v>
      </c>
    </row>
    <row r="106" spans="1:10" ht="15" customHeight="1" x14ac:dyDescent="0.2">
      <c r="A106" s="16">
        <v>43</v>
      </c>
      <c r="B106" s="16">
        <v>3612</v>
      </c>
      <c r="C106" s="16">
        <v>5171</v>
      </c>
      <c r="D106" s="17" t="s">
        <v>24</v>
      </c>
      <c r="E106" s="16">
        <v>391</v>
      </c>
      <c r="F106" s="17" t="s">
        <v>169</v>
      </c>
      <c r="G106" s="16"/>
      <c r="H106" s="18">
        <v>2000</v>
      </c>
      <c r="I106" s="18">
        <v>2000</v>
      </c>
      <c r="J106" s="19">
        <v>3100</v>
      </c>
    </row>
    <row r="107" spans="1:10" ht="15" customHeight="1" x14ac:dyDescent="0.2">
      <c r="A107"/>
      <c r="B107"/>
      <c r="C107"/>
      <c r="D107"/>
      <c r="E107"/>
      <c r="F107"/>
      <c r="G107"/>
      <c r="H107"/>
      <c r="I107"/>
      <c r="J107"/>
    </row>
    <row r="108" spans="1:10" ht="15" customHeight="1" x14ac:dyDescent="0.2">
      <c r="A108" s="4" t="s">
        <v>396</v>
      </c>
      <c r="B108" s="4"/>
      <c r="C108" s="4"/>
      <c r="D108" s="5"/>
      <c r="E108" s="4"/>
      <c r="F108" s="5"/>
      <c r="G108" s="4"/>
      <c r="H108" s="10">
        <f>SUM(H97:H107)</f>
        <v>3168</v>
      </c>
      <c r="I108" s="10">
        <f>SUM(I97:I107)</f>
        <v>3168</v>
      </c>
      <c r="J108" s="11">
        <f>SUM(J97:J107)</f>
        <v>4160</v>
      </c>
    </row>
    <row r="109" spans="1:10" ht="15" customHeight="1" x14ac:dyDescent="0.2">
      <c r="A109"/>
      <c r="B109"/>
      <c r="C109"/>
      <c r="D109"/>
      <c r="E109"/>
      <c r="F109"/>
      <c r="G109"/>
      <c r="H109"/>
      <c r="I109"/>
      <c r="J109"/>
    </row>
    <row r="110" spans="1:10" ht="15" customHeight="1" x14ac:dyDescent="0.2">
      <c r="A110" s="16">
        <v>43</v>
      </c>
      <c r="B110" s="16">
        <v>3612</v>
      </c>
      <c r="C110" s="16">
        <v>6121</v>
      </c>
      <c r="D110" s="17" t="s">
        <v>145</v>
      </c>
      <c r="E110" s="16">
        <v>3910000001</v>
      </c>
      <c r="F110" s="17" t="s">
        <v>171</v>
      </c>
      <c r="G110" s="16"/>
      <c r="H110" s="18">
        <v>2000</v>
      </c>
      <c r="I110" s="18">
        <v>2000</v>
      </c>
      <c r="J110" s="19">
        <v>2000</v>
      </c>
    </row>
    <row r="111" spans="1:10" ht="15" customHeight="1" x14ac:dyDescent="0.2">
      <c r="A111" s="16">
        <v>43</v>
      </c>
      <c r="B111" s="16">
        <v>3612</v>
      </c>
      <c r="C111" s="16">
        <v>6121</v>
      </c>
      <c r="D111" s="17" t="s">
        <v>145</v>
      </c>
      <c r="E111" s="16">
        <v>3910000002</v>
      </c>
      <c r="F111" s="17" t="s">
        <v>172</v>
      </c>
      <c r="G111" s="16"/>
      <c r="H111" s="18">
        <v>0</v>
      </c>
      <c r="I111" s="18">
        <v>3000</v>
      </c>
      <c r="J111" s="19">
        <v>0</v>
      </c>
    </row>
    <row r="112" spans="1:10" ht="15" customHeight="1" x14ac:dyDescent="0.2">
      <c r="A112" s="16">
        <v>43</v>
      </c>
      <c r="B112" s="16">
        <v>3612</v>
      </c>
      <c r="C112" s="16">
        <v>6121</v>
      </c>
      <c r="D112" s="17" t="s">
        <v>145</v>
      </c>
      <c r="E112" s="16">
        <v>3910000004</v>
      </c>
      <c r="F112" s="17" t="s">
        <v>173</v>
      </c>
      <c r="G112" s="16"/>
      <c r="H112" s="18">
        <v>1000</v>
      </c>
      <c r="I112" s="18">
        <v>1000</v>
      </c>
      <c r="J112" s="19">
        <v>500</v>
      </c>
    </row>
    <row r="113" spans="1:10" ht="15" customHeight="1" x14ac:dyDescent="0.2">
      <c r="A113" s="16">
        <v>43</v>
      </c>
      <c r="B113" s="16">
        <v>3612</v>
      </c>
      <c r="C113" s="16">
        <v>6121</v>
      </c>
      <c r="D113" s="17" t="s">
        <v>145</v>
      </c>
      <c r="E113" s="16">
        <v>3910000005</v>
      </c>
      <c r="F113" s="17" t="s">
        <v>174</v>
      </c>
      <c r="G113" s="16"/>
      <c r="H113" s="18">
        <v>500</v>
      </c>
      <c r="I113" s="18">
        <v>500</v>
      </c>
      <c r="J113" s="19">
        <v>0</v>
      </c>
    </row>
    <row r="114" spans="1:10" ht="15" customHeight="1" x14ac:dyDescent="0.2">
      <c r="A114" s="16">
        <v>43</v>
      </c>
      <c r="B114" s="16">
        <v>3612</v>
      </c>
      <c r="C114" s="16">
        <v>6121</v>
      </c>
      <c r="D114" s="17" t="s">
        <v>145</v>
      </c>
      <c r="E114" s="16">
        <v>3910000006</v>
      </c>
      <c r="F114" s="17" t="s">
        <v>504</v>
      </c>
      <c r="G114" s="16"/>
      <c r="H114" s="18">
        <v>0</v>
      </c>
      <c r="I114" s="18">
        <v>0</v>
      </c>
      <c r="J114" s="19">
        <v>250</v>
      </c>
    </row>
    <row r="115" spans="1:10" ht="15" customHeight="1" x14ac:dyDescent="0.2">
      <c r="A115"/>
      <c r="B115"/>
      <c r="C115"/>
      <c r="D115"/>
      <c r="E115"/>
      <c r="F115"/>
      <c r="G115"/>
      <c r="H115"/>
      <c r="I115"/>
      <c r="J115"/>
    </row>
    <row r="116" spans="1:10" ht="15" customHeight="1" x14ac:dyDescent="0.2">
      <c r="A116" s="4" t="s">
        <v>395</v>
      </c>
      <c r="B116" s="4"/>
      <c r="C116" s="4"/>
      <c r="D116" s="5"/>
      <c r="E116" s="4"/>
      <c r="F116" s="5"/>
      <c r="G116" s="4"/>
      <c r="H116" s="10">
        <f>SUM(H109:H115)</f>
        <v>3500</v>
      </c>
      <c r="I116" s="10">
        <f>SUM(I109:I115)</f>
        <v>6500</v>
      </c>
      <c r="J116" s="11">
        <f>SUM(J109:J115)</f>
        <v>2750</v>
      </c>
    </row>
    <row r="117" spans="1:10" ht="15" customHeight="1" x14ac:dyDescent="0.2">
      <c r="A117"/>
      <c r="B117"/>
      <c r="C117"/>
      <c r="D117"/>
      <c r="E117"/>
      <c r="F117"/>
      <c r="G117"/>
      <c r="H117"/>
      <c r="I117"/>
      <c r="J117"/>
    </row>
    <row r="118" spans="1:10" ht="15" customHeight="1" x14ac:dyDescent="0.2">
      <c r="A118" s="6" t="s">
        <v>394</v>
      </c>
      <c r="B118" s="6"/>
      <c r="C118" s="6"/>
      <c r="D118" s="7"/>
      <c r="E118" s="6"/>
      <c r="F118" s="7"/>
      <c r="G118" s="6"/>
      <c r="H118" s="12">
        <f>H108+H116</f>
        <v>6668</v>
      </c>
      <c r="I118" s="12">
        <f>I108+I116</f>
        <v>9668</v>
      </c>
      <c r="J118" s="13">
        <f>J108+J116</f>
        <v>6910</v>
      </c>
    </row>
    <row r="119" spans="1:10" ht="15" customHeight="1" x14ac:dyDescent="0.2">
      <c r="A119"/>
      <c r="B119"/>
      <c r="C119"/>
      <c r="D119"/>
      <c r="E119"/>
      <c r="F119"/>
      <c r="G119"/>
      <c r="H119"/>
      <c r="I119"/>
      <c r="J119"/>
    </row>
    <row r="120" spans="1:10" s="23" customFormat="1" ht="30" customHeight="1" x14ac:dyDescent="0.2">
      <c r="A120" s="55" t="s">
        <v>407</v>
      </c>
      <c r="B120" s="54"/>
      <c r="C120" s="54"/>
      <c r="D120" s="54"/>
      <c r="E120" s="54"/>
      <c r="F120" s="54"/>
      <c r="G120" s="54"/>
      <c r="H120" s="54"/>
      <c r="I120" s="54"/>
      <c r="J120" s="54"/>
    </row>
    <row r="121" spans="1:10" ht="15" customHeight="1" x14ac:dyDescent="0.2">
      <c r="A121"/>
      <c r="B121"/>
      <c r="C121"/>
      <c r="D121"/>
      <c r="E121"/>
      <c r="F121"/>
      <c r="G121"/>
      <c r="H121"/>
      <c r="I121"/>
      <c r="J121"/>
    </row>
    <row r="122" spans="1:10" ht="15" customHeight="1" x14ac:dyDescent="0.2">
      <c r="A122" s="16">
        <v>44</v>
      </c>
      <c r="B122" s="16">
        <v>3613</v>
      </c>
      <c r="C122" s="16">
        <v>2132</v>
      </c>
      <c r="D122" s="17" t="s">
        <v>123</v>
      </c>
      <c r="E122" s="16">
        <v>392</v>
      </c>
      <c r="F122" s="17" t="s">
        <v>175</v>
      </c>
      <c r="G122" s="16"/>
      <c r="H122" s="18">
        <v>3400</v>
      </c>
      <c r="I122" s="18">
        <v>3400</v>
      </c>
      <c r="J122" s="19">
        <v>3900</v>
      </c>
    </row>
    <row r="123" spans="1:10" ht="15" customHeight="1" x14ac:dyDescent="0.2">
      <c r="A123" s="16">
        <v>44</v>
      </c>
      <c r="B123" s="16">
        <v>3613</v>
      </c>
      <c r="C123" s="16">
        <v>2132</v>
      </c>
      <c r="D123" s="17" t="s">
        <v>123</v>
      </c>
      <c r="E123" s="16">
        <v>392126</v>
      </c>
      <c r="F123" s="17" t="s">
        <v>163</v>
      </c>
      <c r="G123" s="16"/>
      <c r="H123" s="18">
        <v>500</v>
      </c>
      <c r="I123" s="18">
        <v>500</v>
      </c>
      <c r="J123" s="19">
        <v>600</v>
      </c>
    </row>
    <row r="124" spans="1:10" ht="15" customHeight="1" x14ac:dyDescent="0.2">
      <c r="A124"/>
      <c r="B124"/>
      <c r="C124"/>
      <c r="D124"/>
      <c r="E124"/>
      <c r="F124"/>
      <c r="G124"/>
      <c r="H124"/>
      <c r="I124"/>
      <c r="J124"/>
    </row>
    <row r="125" spans="1:10" ht="15" customHeight="1" x14ac:dyDescent="0.2">
      <c r="A125" s="4" t="s">
        <v>393</v>
      </c>
      <c r="B125" s="4"/>
      <c r="C125" s="4"/>
      <c r="D125" s="5"/>
      <c r="E125" s="4"/>
      <c r="F125" s="5"/>
      <c r="G125" s="4"/>
      <c r="H125" s="10">
        <f>SUM(H121:H124)</f>
        <v>3900</v>
      </c>
      <c r="I125" s="10">
        <f>SUM(I121:I124)</f>
        <v>3900</v>
      </c>
      <c r="J125" s="11">
        <f>SUM(J121:J124)</f>
        <v>4500</v>
      </c>
    </row>
    <row r="126" spans="1:10" ht="15" customHeight="1" x14ac:dyDescent="0.2">
      <c r="A126"/>
      <c r="B126"/>
      <c r="C126"/>
      <c r="D126"/>
      <c r="E126"/>
      <c r="F126"/>
      <c r="G126"/>
      <c r="H126"/>
      <c r="I126"/>
      <c r="J126"/>
    </row>
    <row r="127" spans="1:10" ht="15" customHeight="1" x14ac:dyDescent="0.2">
      <c r="A127" s="6" t="s">
        <v>392</v>
      </c>
      <c r="B127" s="6"/>
      <c r="C127" s="6"/>
      <c r="D127" s="7"/>
      <c r="E127" s="6"/>
      <c r="F127" s="7"/>
      <c r="G127" s="6"/>
      <c r="H127" s="12">
        <f>H125</f>
        <v>3900</v>
      </c>
      <c r="I127" s="12">
        <f>I125</f>
        <v>3900</v>
      </c>
      <c r="J127" s="13">
        <f>J125</f>
        <v>4500</v>
      </c>
    </row>
    <row r="128" spans="1:10" ht="15" customHeight="1" x14ac:dyDescent="0.2">
      <c r="A128"/>
      <c r="B128"/>
      <c r="C128"/>
      <c r="D128"/>
      <c r="E128"/>
      <c r="F128"/>
      <c r="G128"/>
      <c r="H128"/>
      <c r="I128"/>
      <c r="J128"/>
    </row>
    <row r="129" spans="1:10" ht="15" customHeight="1" x14ac:dyDescent="0.2">
      <c r="A129" s="16">
        <v>44</v>
      </c>
      <c r="B129" s="16">
        <v>3613</v>
      </c>
      <c r="C129" s="16">
        <v>5137</v>
      </c>
      <c r="D129" s="17" t="s">
        <v>16</v>
      </c>
      <c r="E129" s="16">
        <v>392</v>
      </c>
      <c r="F129" s="17" t="s">
        <v>175</v>
      </c>
      <c r="G129" s="16"/>
      <c r="H129" s="18">
        <v>0</v>
      </c>
      <c r="I129" s="18">
        <v>37.4</v>
      </c>
      <c r="J129" s="19">
        <v>50</v>
      </c>
    </row>
    <row r="130" spans="1:10" ht="15" customHeight="1" x14ac:dyDescent="0.2">
      <c r="A130" s="16">
        <v>44</v>
      </c>
      <c r="B130" s="16">
        <v>3613</v>
      </c>
      <c r="C130" s="16">
        <v>5137</v>
      </c>
      <c r="D130" s="17" t="s">
        <v>16</v>
      </c>
      <c r="E130" s="16">
        <v>392126</v>
      </c>
      <c r="F130" s="17" t="s">
        <v>163</v>
      </c>
      <c r="G130" s="16"/>
      <c r="H130" s="18">
        <v>50</v>
      </c>
      <c r="I130" s="18">
        <v>50</v>
      </c>
      <c r="J130" s="19">
        <v>50</v>
      </c>
    </row>
    <row r="131" spans="1:10" ht="15" customHeight="1" x14ac:dyDescent="0.2">
      <c r="A131" s="16">
        <v>44</v>
      </c>
      <c r="B131" s="16">
        <v>3613</v>
      </c>
      <c r="C131" s="16">
        <v>5139</v>
      </c>
      <c r="D131" s="17" t="s">
        <v>10</v>
      </c>
      <c r="E131" s="16">
        <v>392</v>
      </c>
      <c r="F131" s="17" t="s">
        <v>175</v>
      </c>
      <c r="G131" s="16"/>
      <c r="H131" s="18">
        <v>50</v>
      </c>
      <c r="I131" s="18">
        <v>50</v>
      </c>
      <c r="J131" s="19">
        <v>50</v>
      </c>
    </row>
    <row r="132" spans="1:10" ht="15" customHeight="1" x14ac:dyDescent="0.2">
      <c r="A132" s="16">
        <v>44</v>
      </c>
      <c r="B132" s="16">
        <v>3613</v>
      </c>
      <c r="C132" s="16">
        <v>5139</v>
      </c>
      <c r="D132" s="17" t="s">
        <v>10</v>
      </c>
      <c r="E132" s="16">
        <v>392126</v>
      </c>
      <c r="F132" s="17" t="s">
        <v>163</v>
      </c>
      <c r="G132" s="16"/>
      <c r="H132" s="18">
        <v>50</v>
      </c>
      <c r="I132" s="18">
        <v>50</v>
      </c>
      <c r="J132" s="19">
        <v>50</v>
      </c>
    </row>
    <row r="133" spans="1:10" ht="15" customHeight="1" x14ac:dyDescent="0.2">
      <c r="A133" s="16">
        <v>44</v>
      </c>
      <c r="B133" s="16">
        <v>3613</v>
      </c>
      <c r="C133" s="16">
        <v>5151</v>
      </c>
      <c r="D133" s="17" t="s">
        <v>17</v>
      </c>
      <c r="E133" s="16">
        <v>392</v>
      </c>
      <c r="F133" s="17" t="s">
        <v>175</v>
      </c>
      <c r="G133" s="16"/>
      <c r="H133" s="18">
        <v>13</v>
      </c>
      <c r="I133" s="18">
        <v>17.100000000000001</v>
      </c>
      <c r="J133" s="19">
        <v>50</v>
      </c>
    </row>
    <row r="134" spans="1:10" ht="15" customHeight="1" x14ac:dyDescent="0.2">
      <c r="A134" s="16">
        <v>44</v>
      </c>
      <c r="B134" s="16">
        <v>3613</v>
      </c>
      <c r="C134" s="16">
        <v>5151</v>
      </c>
      <c r="D134" s="17" t="s">
        <v>17</v>
      </c>
      <c r="E134" s="16">
        <v>392126</v>
      </c>
      <c r="F134" s="17" t="s">
        <v>163</v>
      </c>
      <c r="G134" s="16"/>
      <c r="H134" s="18">
        <v>26</v>
      </c>
      <c r="I134" s="18">
        <v>24.6</v>
      </c>
      <c r="J134" s="19">
        <v>25</v>
      </c>
    </row>
    <row r="135" spans="1:10" ht="15" customHeight="1" x14ac:dyDescent="0.2">
      <c r="A135" s="16">
        <v>44</v>
      </c>
      <c r="B135" s="16">
        <v>3613</v>
      </c>
      <c r="C135" s="16">
        <v>5153</v>
      </c>
      <c r="D135" s="17" t="s">
        <v>18</v>
      </c>
      <c r="E135" s="16">
        <v>392</v>
      </c>
      <c r="F135" s="17" t="s">
        <v>175</v>
      </c>
      <c r="G135" s="16"/>
      <c r="H135" s="18">
        <v>35</v>
      </c>
      <c r="I135" s="18">
        <v>64.2</v>
      </c>
      <c r="J135" s="19">
        <v>95</v>
      </c>
    </row>
    <row r="136" spans="1:10" ht="15" customHeight="1" x14ac:dyDescent="0.2">
      <c r="A136" s="16">
        <v>44</v>
      </c>
      <c r="B136" s="16">
        <v>3613</v>
      </c>
      <c r="C136" s="16">
        <v>5153</v>
      </c>
      <c r="D136" s="17" t="s">
        <v>18</v>
      </c>
      <c r="E136" s="16">
        <v>392126</v>
      </c>
      <c r="F136" s="17" t="s">
        <v>163</v>
      </c>
      <c r="G136" s="16"/>
      <c r="H136" s="18">
        <v>0</v>
      </c>
      <c r="I136" s="18">
        <v>44</v>
      </c>
      <c r="J136" s="19">
        <v>45</v>
      </c>
    </row>
    <row r="137" spans="1:10" ht="15" customHeight="1" x14ac:dyDescent="0.2">
      <c r="A137" s="16">
        <v>44</v>
      </c>
      <c r="B137" s="16">
        <v>3613</v>
      </c>
      <c r="C137" s="16">
        <v>5154</v>
      </c>
      <c r="D137" s="17" t="s">
        <v>19</v>
      </c>
      <c r="E137" s="16">
        <v>392</v>
      </c>
      <c r="F137" s="17" t="s">
        <v>175</v>
      </c>
      <c r="G137" s="16"/>
      <c r="H137" s="18">
        <v>24</v>
      </c>
      <c r="I137" s="18">
        <v>7.4</v>
      </c>
      <c r="J137" s="19">
        <v>90</v>
      </c>
    </row>
    <row r="138" spans="1:10" ht="15" customHeight="1" x14ac:dyDescent="0.2">
      <c r="A138" s="16">
        <v>44</v>
      </c>
      <c r="B138" s="16">
        <v>3613</v>
      </c>
      <c r="C138" s="16">
        <v>5154</v>
      </c>
      <c r="D138" s="17" t="s">
        <v>19</v>
      </c>
      <c r="E138" s="16">
        <v>392126</v>
      </c>
      <c r="F138" s="17" t="s">
        <v>163</v>
      </c>
      <c r="G138" s="16"/>
      <c r="H138" s="18">
        <v>225</v>
      </c>
      <c r="I138" s="18">
        <v>61.7</v>
      </c>
      <c r="J138" s="19">
        <v>20</v>
      </c>
    </row>
    <row r="139" spans="1:10" ht="15" customHeight="1" x14ac:dyDescent="0.2">
      <c r="A139" s="16">
        <v>44</v>
      </c>
      <c r="B139" s="16">
        <v>3613</v>
      </c>
      <c r="C139" s="16">
        <v>5163</v>
      </c>
      <c r="D139" s="17" t="s">
        <v>22</v>
      </c>
      <c r="E139" s="16">
        <v>392</v>
      </c>
      <c r="F139" s="17" t="s">
        <v>175</v>
      </c>
      <c r="G139" s="16"/>
      <c r="H139" s="18">
        <v>43</v>
      </c>
      <c r="I139" s="18">
        <v>0</v>
      </c>
      <c r="J139" s="19">
        <v>0</v>
      </c>
    </row>
    <row r="140" spans="1:10" ht="15" customHeight="1" x14ac:dyDescent="0.2">
      <c r="A140" s="16">
        <v>44</v>
      </c>
      <c r="B140" s="16">
        <v>3613</v>
      </c>
      <c r="C140" s="16">
        <v>5163</v>
      </c>
      <c r="D140" s="17" t="s">
        <v>22</v>
      </c>
      <c r="E140" s="16">
        <v>392126</v>
      </c>
      <c r="F140" s="17" t="s">
        <v>163</v>
      </c>
      <c r="G140" s="16"/>
      <c r="H140" s="18">
        <v>10</v>
      </c>
      <c r="I140" s="18">
        <v>10</v>
      </c>
      <c r="J140" s="19">
        <v>0</v>
      </c>
    </row>
    <row r="141" spans="1:10" ht="15" customHeight="1" x14ac:dyDescent="0.2">
      <c r="A141" s="16">
        <v>44</v>
      </c>
      <c r="B141" s="16">
        <v>3613</v>
      </c>
      <c r="C141" s="16">
        <v>5169</v>
      </c>
      <c r="D141" s="17" t="s">
        <v>11</v>
      </c>
      <c r="E141" s="16">
        <v>392</v>
      </c>
      <c r="F141" s="17" t="s">
        <v>175</v>
      </c>
      <c r="G141" s="16"/>
      <c r="H141" s="18">
        <v>150</v>
      </c>
      <c r="I141" s="18">
        <v>132</v>
      </c>
      <c r="J141" s="19">
        <v>300</v>
      </c>
    </row>
    <row r="142" spans="1:10" ht="15" customHeight="1" x14ac:dyDescent="0.2">
      <c r="A142" s="16">
        <v>44</v>
      </c>
      <c r="B142" s="16">
        <v>3613</v>
      </c>
      <c r="C142" s="16">
        <v>5169</v>
      </c>
      <c r="D142" s="17" t="s">
        <v>11</v>
      </c>
      <c r="E142" s="16">
        <v>392126</v>
      </c>
      <c r="F142" s="17" t="s">
        <v>163</v>
      </c>
      <c r="G142" s="16"/>
      <c r="H142" s="18">
        <v>170</v>
      </c>
      <c r="I142" s="18">
        <v>150.80000000000001</v>
      </c>
      <c r="J142" s="19">
        <v>340</v>
      </c>
    </row>
    <row r="143" spans="1:10" ht="15" customHeight="1" x14ac:dyDescent="0.2">
      <c r="A143" s="16">
        <v>44</v>
      </c>
      <c r="B143" s="16">
        <v>3613</v>
      </c>
      <c r="C143" s="16">
        <v>5171</v>
      </c>
      <c r="D143" s="17" t="s">
        <v>24</v>
      </c>
      <c r="E143" s="16">
        <v>392</v>
      </c>
      <c r="F143" s="17" t="s">
        <v>175</v>
      </c>
      <c r="G143" s="16"/>
      <c r="H143" s="18">
        <v>500</v>
      </c>
      <c r="I143" s="18">
        <v>721.4</v>
      </c>
      <c r="J143" s="19">
        <v>1150</v>
      </c>
    </row>
    <row r="144" spans="1:10" ht="15" customHeight="1" x14ac:dyDescent="0.2">
      <c r="A144" s="16">
        <v>44</v>
      </c>
      <c r="B144" s="16">
        <v>3613</v>
      </c>
      <c r="C144" s="16">
        <v>5171</v>
      </c>
      <c r="D144" s="17" t="s">
        <v>24</v>
      </c>
      <c r="E144" s="16">
        <v>392126</v>
      </c>
      <c r="F144" s="17" t="s">
        <v>163</v>
      </c>
      <c r="G144" s="16"/>
      <c r="H144" s="18">
        <v>500</v>
      </c>
      <c r="I144" s="18">
        <v>745.4</v>
      </c>
      <c r="J144" s="19">
        <v>900</v>
      </c>
    </row>
    <row r="145" spans="1:10" ht="15" customHeight="1" x14ac:dyDescent="0.2">
      <c r="A145"/>
      <c r="B145"/>
      <c r="C145"/>
      <c r="D145"/>
      <c r="E145"/>
      <c r="F145"/>
      <c r="G145"/>
      <c r="H145"/>
      <c r="I145"/>
      <c r="J145"/>
    </row>
    <row r="146" spans="1:10" ht="15" customHeight="1" x14ac:dyDescent="0.2">
      <c r="A146" s="4" t="s">
        <v>391</v>
      </c>
      <c r="B146" s="4"/>
      <c r="C146" s="4"/>
      <c r="D146" s="5"/>
      <c r="E146" s="4"/>
      <c r="F146" s="5"/>
      <c r="G146" s="4"/>
      <c r="H146" s="10">
        <f>SUM(H128:H145)</f>
        <v>1846</v>
      </c>
      <c r="I146" s="10">
        <f>SUM(I128:I145)</f>
        <v>2166</v>
      </c>
      <c r="J146" s="11">
        <f>SUM(J128:J145)</f>
        <v>3215</v>
      </c>
    </row>
    <row r="147" spans="1:10" ht="15" customHeight="1" x14ac:dyDescent="0.2">
      <c r="A147"/>
      <c r="B147"/>
      <c r="C147"/>
      <c r="D147"/>
      <c r="E147"/>
      <c r="F147"/>
      <c r="G147"/>
      <c r="H147"/>
      <c r="I147"/>
      <c r="J147"/>
    </row>
    <row r="148" spans="1:10" ht="15" customHeight="1" x14ac:dyDescent="0.2">
      <c r="A148" s="16">
        <v>44</v>
      </c>
      <c r="B148" s="16">
        <v>3613</v>
      </c>
      <c r="C148" s="16">
        <v>6121</v>
      </c>
      <c r="D148" s="17" t="s">
        <v>145</v>
      </c>
      <c r="E148" s="16">
        <v>392</v>
      </c>
      <c r="F148" s="17" t="s">
        <v>175</v>
      </c>
      <c r="G148" s="16"/>
      <c r="H148" s="18">
        <v>0</v>
      </c>
      <c r="I148" s="18">
        <v>4000</v>
      </c>
      <c r="J148" s="19">
        <v>0</v>
      </c>
    </row>
    <row r="149" spans="1:10" ht="15" customHeight="1" x14ac:dyDescent="0.2">
      <c r="A149" s="16">
        <v>44</v>
      </c>
      <c r="B149" s="16">
        <v>3613</v>
      </c>
      <c r="C149" s="16">
        <v>6121</v>
      </c>
      <c r="D149" s="17" t="s">
        <v>145</v>
      </c>
      <c r="E149" s="16">
        <v>3920000002</v>
      </c>
      <c r="F149" s="17" t="s">
        <v>505</v>
      </c>
      <c r="G149" s="16"/>
      <c r="H149" s="18">
        <v>0</v>
      </c>
      <c r="I149" s="18">
        <v>0</v>
      </c>
      <c r="J149" s="19">
        <v>700</v>
      </c>
    </row>
    <row r="150" spans="1:10" ht="15" customHeight="1" x14ac:dyDescent="0.2">
      <c r="A150" s="16">
        <v>44</v>
      </c>
      <c r="B150" s="16">
        <v>3613</v>
      </c>
      <c r="C150" s="16">
        <v>6121</v>
      </c>
      <c r="D150" s="17" t="s">
        <v>145</v>
      </c>
      <c r="E150" s="16">
        <v>3921260001</v>
      </c>
      <c r="F150" s="17" t="s">
        <v>176</v>
      </c>
      <c r="G150" s="16"/>
      <c r="H150" s="18">
        <v>5000</v>
      </c>
      <c r="I150" s="18">
        <v>0</v>
      </c>
      <c r="J150" s="19">
        <v>0</v>
      </c>
    </row>
    <row r="151" spans="1:10" ht="15" customHeight="1" x14ac:dyDescent="0.2">
      <c r="A151"/>
      <c r="B151"/>
      <c r="C151"/>
      <c r="D151"/>
      <c r="E151"/>
      <c r="F151"/>
      <c r="G151"/>
      <c r="H151"/>
      <c r="I151"/>
      <c r="J151"/>
    </row>
    <row r="152" spans="1:10" ht="15" customHeight="1" x14ac:dyDescent="0.2">
      <c r="A152" s="4" t="s">
        <v>390</v>
      </c>
      <c r="B152" s="4"/>
      <c r="C152" s="4"/>
      <c r="D152" s="5"/>
      <c r="E152" s="4"/>
      <c r="F152" s="5"/>
      <c r="G152" s="4"/>
      <c r="H152" s="10">
        <f>SUM(H147:H151)</f>
        <v>5000</v>
      </c>
      <c r="I152" s="10">
        <f>SUM(I147:I151)</f>
        <v>4000</v>
      </c>
      <c r="J152" s="11">
        <f>SUM(J147:J151)</f>
        <v>700</v>
      </c>
    </row>
    <row r="153" spans="1:10" ht="15" customHeight="1" x14ac:dyDescent="0.2">
      <c r="A153"/>
      <c r="B153"/>
      <c r="C153"/>
      <c r="D153"/>
      <c r="E153"/>
      <c r="F153"/>
      <c r="G153"/>
      <c r="H153"/>
      <c r="I153"/>
      <c r="J153"/>
    </row>
    <row r="154" spans="1:10" ht="15" customHeight="1" x14ac:dyDescent="0.2">
      <c r="A154" s="6" t="s">
        <v>389</v>
      </c>
      <c r="B154" s="6"/>
      <c r="C154" s="6"/>
      <c r="D154" s="7"/>
      <c r="E154" s="6"/>
      <c r="F154" s="7"/>
      <c r="G154" s="6"/>
      <c r="H154" s="12">
        <f>H146+H152</f>
        <v>6846</v>
      </c>
      <c r="I154" s="12">
        <f>I146+I152</f>
        <v>6166</v>
      </c>
      <c r="J154" s="13">
        <f>J146+J152</f>
        <v>3915</v>
      </c>
    </row>
    <row r="155" spans="1:10" ht="15" customHeight="1" x14ac:dyDescent="0.2">
      <c r="A155"/>
      <c r="B155"/>
      <c r="C155"/>
      <c r="D155"/>
      <c r="E155"/>
      <c r="F155"/>
      <c r="G155"/>
      <c r="H155"/>
      <c r="I155"/>
      <c r="J155"/>
    </row>
    <row r="156" spans="1:10" s="23" customFormat="1" ht="30" customHeight="1" x14ac:dyDescent="0.2">
      <c r="A156" s="55" t="s">
        <v>406</v>
      </c>
      <c r="B156" s="54"/>
      <c r="C156" s="54"/>
      <c r="D156" s="54"/>
      <c r="E156" s="54"/>
      <c r="F156" s="54"/>
      <c r="G156" s="54"/>
      <c r="H156" s="54"/>
      <c r="I156" s="54"/>
      <c r="J156" s="54"/>
    </row>
    <row r="157" spans="1:10" ht="15" customHeight="1" x14ac:dyDescent="0.2">
      <c r="A157"/>
      <c r="B157"/>
      <c r="C157"/>
      <c r="D157"/>
      <c r="E157"/>
      <c r="F157"/>
      <c r="G157"/>
      <c r="H157"/>
      <c r="I157"/>
      <c r="J157"/>
    </row>
    <row r="158" spans="1:10" ht="15" customHeight="1" x14ac:dyDescent="0.2">
      <c r="A158" s="16">
        <v>45</v>
      </c>
      <c r="B158" s="16">
        <v>3613</v>
      </c>
      <c r="C158" s="16">
        <v>2132</v>
      </c>
      <c r="D158" s="17" t="s">
        <v>123</v>
      </c>
      <c r="E158" s="16">
        <v>39003</v>
      </c>
      <c r="F158" s="17" t="s">
        <v>177</v>
      </c>
      <c r="G158" s="16"/>
      <c r="H158" s="18">
        <v>25.6</v>
      </c>
      <c r="I158" s="18">
        <v>25.6</v>
      </c>
      <c r="J158" s="19">
        <v>29.5</v>
      </c>
    </row>
    <row r="159" spans="1:10" ht="15" customHeight="1" x14ac:dyDescent="0.2">
      <c r="A159" s="16">
        <v>45</v>
      </c>
      <c r="B159" s="16">
        <v>3613</v>
      </c>
      <c r="C159" s="16">
        <v>2132</v>
      </c>
      <c r="D159" s="17" t="s">
        <v>123</v>
      </c>
      <c r="E159" s="16">
        <v>39005</v>
      </c>
      <c r="F159" s="17" t="s">
        <v>178</v>
      </c>
      <c r="G159" s="16"/>
      <c r="H159" s="18">
        <v>32</v>
      </c>
      <c r="I159" s="18">
        <v>32</v>
      </c>
      <c r="J159" s="19">
        <v>36.700000000000003</v>
      </c>
    </row>
    <row r="160" spans="1:10" ht="15" customHeight="1" x14ac:dyDescent="0.2">
      <c r="A160" s="16">
        <v>45</v>
      </c>
      <c r="B160" s="16">
        <v>3613</v>
      </c>
      <c r="C160" s="16">
        <v>2132</v>
      </c>
      <c r="D160" s="17" t="s">
        <v>123</v>
      </c>
      <c r="E160" s="16">
        <v>39012</v>
      </c>
      <c r="F160" s="17" t="s">
        <v>179</v>
      </c>
      <c r="G160" s="16"/>
      <c r="H160" s="18">
        <v>36.9</v>
      </c>
      <c r="I160" s="18">
        <v>36.9</v>
      </c>
      <c r="J160" s="19">
        <v>42.2</v>
      </c>
    </row>
    <row r="161" spans="1:10" ht="15" customHeight="1" x14ac:dyDescent="0.2">
      <c r="A161" s="16">
        <v>45</v>
      </c>
      <c r="B161" s="16">
        <v>3613</v>
      </c>
      <c r="C161" s="16">
        <v>2132</v>
      </c>
      <c r="D161" s="17" t="s">
        <v>123</v>
      </c>
      <c r="E161" s="16">
        <v>39013</v>
      </c>
      <c r="F161" s="17" t="s">
        <v>180</v>
      </c>
      <c r="G161" s="16"/>
      <c r="H161" s="18">
        <v>50</v>
      </c>
      <c r="I161" s="18">
        <v>50</v>
      </c>
      <c r="J161" s="19">
        <v>58</v>
      </c>
    </row>
    <row r="162" spans="1:10" ht="15" customHeight="1" x14ac:dyDescent="0.2">
      <c r="A162" s="16">
        <v>45</v>
      </c>
      <c r="B162" s="16">
        <v>3613</v>
      </c>
      <c r="C162" s="16">
        <v>2132</v>
      </c>
      <c r="D162" s="17" t="s">
        <v>123</v>
      </c>
      <c r="E162" s="16">
        <v>39014</v>
      </c>
      <c r="F162" s="17" t="s">
        <v>181</v>
      </c>
      <c r="G162" s="16"/>
      <c r="H162" s="18">
        <v>52.3</v>
      </c>
      <c r="I162" s="18">
        <v>52.3</v>
      </c>
      <c r="J162" s="19">
        <v>60</v>
      </c>
    </row>
    <row r="163" spans="1:10" ht="15" customHeight="1" x14ac:dyDescent="0.2">
      <c r="A163" s="16">
        <v>45</v>
      </c>
      <c r="B163" s="16">
        <v>3613</v>
      </c>
      <c r="C163" s="16">
        <v>2132</v>
      </c>
      <c r="D163" s="17" t="s">
        <v>123</v>
      </c>
      <c r="E163" s="16">
        <v>39015</v>
      </c>
      <c r="F163" s="17" t="s">
        <v>182</v>
      </c>
      <c r="G163" s="16"/>
      <c r="H163" s="18">
        <v>145.5</v>
      </c>
      <c r="I163" s="18">
        <v>145.5</v>
      </c>
      <c r="J163" s="19">
        <v>0</v>
      </c>
    </row>
    <row r="164" spans="1:10" ht="15" customHeight="1" x14ac:dyDescent="0.2">
      <c r="A164" s="16">
        <v>45</v>
      </c>
      <c r="B164" s="16">
        <v>3613</v>
      </c>
      <c r="C164" s="16">
        <v>2132</v>
      </c>
      <c r="D164" s="17" t="s">
        <v>123</v>
      </c>
      <c r="E164" s="16">
        <v>39017</v>
      </c>
      <c r="F164" s="17" t="s">
        <v>183</v>
      </c>
      <c r="G164" s="16"/>
      <c r="H164" s="18">
        <v>53.8</v>
      </c>
      <c r="I164" s="18">
        <v>53.8</v>
      </c>
      <c r="J164" s="19">
        <v>61.8</v>
      </c>
    </row>
    <row r="165" spans="1:10" ht="15" customHeight="1" x14ac:dyDescent="0.2">
      <c r="A165" s="16">
        <v>45</v>
      </c>
      <c r="B165" s="16">
        <v>3613</v>
      </c>
      <c r="C165" s="16">
        <v>2132</v>
      </c>
      <c r="D165" s="17" t="s">
        <v>123</v>
      </c>
      <c r="E165" s="16">
        <v>39018</v>
      </c>
      <c r="F165" s="17" t="s">
        <v>184</v>
      </c>
      <c r="G165" s="16"/>
      <c r="H165" s="18">
        <v>29.2</v>
      </c>
      <c r="I165" s="18">
        <v>29.2</v>
      </c>
      <c r="J165" s="19">
        <v>33.5</v>
      </c>
    </row>
    <row r="166" spans="1:10" ht="15" customHeight="1" x14ac:dyDescent="0.2">
      <c r="A166" s="16">
        <v>45</v>
      </c>
      <c r="B166" s="16">
        <v>3613</v>
      </c>
      <c r="C166" s="16">
        <v>2132</v>
      </c>
      <c r="D166" s="17" t="s">
        <v>123</v>
      </c>
      <c r="E166" s="16">
        <v>39019</v>
      </c>
      <c r="F166" s="17" t="s">
        <v>185</v>
      </c>
      <c r="G166" s="16"/>
      <c r="H166" s="18">
        <v>53.8</v>
      </c>
      <c r="I166" s="18">
        <v>53.8</v>
      </c>
      <c r="J166" s="19">
        <v>61.8</v>
      </c>
    </row>
    <row r="167" spans="1:10" ht="15" customHeight="1" x14ac:dyDescent="0.2">
      <c r="A167" s="16">
        <v>45</v>
      </c>
      <c r="B167" s="16">
        <v>3613</v>
      </c>
      <c r="C167" s="16">
        <v>2132</v>
      </c>
      <c r="D167" s="17" t="s">
        <v>123</v>
      </c>
      <c r="E167" s="16">
        <v>39020</v>
      </c>
      <c r="F167" s="17" t="s">
        <v>186</v>
      </c>
      <c r="G167" s="16"/>
      <c r="H167" s="18">
        <v>17.399999999999999</v>
      </c>
      <c r="I167" s="18">
        <v>17.399999999999999</v>
      </c>
      <c r="J167" s="19">
        <v>20</v>
      </c>
    </row>
    <row r="168" spans="1:10" ht="15" customHeight="1" x14ac:dyDescent="0.2">
      <c r="A168" s="16">
        <v>45</v>
      </c>
      <c r="B168" s="16">
        <v>3613</v>
      </c>
      <c r="C168" s="16">
        <v>2132</v>
      </c>
      <c r="D168" s="17" t="s">
        <v>123</v>
      </c>
      <c r="E168" s="16">
        <v>39025</v>
      </c>
      <c r="F168" s="17" t="s">
        <v>187</v>
      </c>
      <c r="G168" s="16"/>
      <c r="H168" s="18">
        <v>32.6</v>
      </c>
      <c r="I168" s="18">
        <v>32.6</v>
      </c>
      <c r="J168" s="19">
        <v>37.5</v>
      </c>
    </row>
    <row r="169" spans="1:10" ht="15" customHeight="1" x14ac:dyDescent="0.2">
      <c r="A169" s="16">
        <v>45</v>
      </c>
      <c r="B169" s="16">
        <v>3613</v>
      </c>
      <c r="C169" s="16">
        <v>2132</v>
      </c>
      <c r="D169" s="17" t="s">
        <v>123</v>
      </c>
      <c r="E169" s="16">
        <v>39027</v>
      </c>
      <c r="F169" s="17" t="s">
        <v>188</v>
      </c>
      <c r="G169" s="16"/>
      <c r="H169" s="18">
        <v>27.7</v>
      </c>
      <c r="I169" s="18">
        <v>27.7</v>
      </c>
      <c r="J169" s="19">
        <v>32</v>
      </c>
    </row>
    <row r="170" spans="1:10" ht="15" customHeight="1" x14ac:dyDescent="0.2">
      <c r="A170" s="16">
        <v>45</v>
      </c>
      <c r="B170" s="16">
        <v>3613</v>
      </c>
      <c r="C170" s="16">
        <v>2132</v>
      </c>
      <c r="D170" s="17" t="s">
        <v>123</v>
      </c>
      <c r="E170" s="16">
        <v>39028</v>
      </c>
      <c r="F170" s="17" t="s">
        <v>189</v>
      </c>
      <c r="G170" s="16"/>
      <c r="H170" s="18">
        <v>22.3</v>
      </c>
      <c r="I170" s="18">
        <v>22.3</v>
      </c>
      <c r="J170" s="19">
        <v>25.5</v>
      </c>
    </row>
    <row r="171" spans="1:10" ht="15" customHeight="1" x14ac:dyDescent="0.2">
      <c r="A171" s="16">
        <v>45</v>
      </c>
      <c r="B171" s="16">
        <v>3613</v>
      </c>
      <c r="C171" s="16">
        <v>2132</v>
      </c>
      <c r="D171" s="17" t="s">
        <v>123</v>
      </c>
      <c r="E171" s="16">
        <v>39029</v>
      </c>
      <c r="F171" s="17" t="s">
        <v>190</v>
      </c>
      <c r="G171" s="16"/>
      <c r="H171" s="18">
        <v>109.8</v>
      </c>
      <c r="I171" s="18">
        <v>109.8</v>
      </c>
      <c r="J171" s="19">
        <v>600</v>
      </c>
    </row>
    <row r="172" spans="1:10" ht="15" customHeight="1" x14ac:dyDescent="0.2">
      <c r="A172" s="16">
        <v>45</v>
      </c>
      <c r="B172" s="16">
        <v>3613</v>
      </c>
      <c r="C172" s="16">
        <v>2132</v>
      </c>
      <c r="D172" s="17" t="s">
        <v>123</v>
      </c>
      <c r="E172" s="16">
        <v>39035</v>
      </c>
      <c r="F172" s="17" t="s">
        <v>191</v>
      </c>
      <c r="G172" s="16"/>
      <c r="H172" s="18">
        <v>5.2</v>
      </c>
      <c r="I172" s="18">
        <v>5.2</v>
      </c>
      <c r="J172" s="19">
        <v>6</v>
      </c>
    </row>
    <row r="173" spans="1:10" ht="15" customHeight="1" x14ac:dyDescent="0.2">
      <c r="A173" s="16">
        <v>45</v>
      </c>
      <c r="B173" s="16">
        <v>3613</v>
      </c>
      <c r="C173" s="16">
        <v>2132</v>
      </c>
      <c r="D173" s="17" t="s">
        <v>123</v>
      </c>
      <c r="E173" s="16">
        <v>39037</v>
      </c>
      <c r="F173" s="17" t="s">
        <v>192</v>
      </c>
      <c r="G173" s="16"/>
      <c r="H173" s="18">
        <v>29.8</v>
      </c>
      <c r="I173" s="18">
        <v>29.8</v>
      </c>
      <c r="J173" s="19">
        <v>34</v>
      </c>
    </row>
    <row r="174" spans="1:10" ht="15" customHeight="1" x14ac:dyDescent="0.2">
      <c r="A174" s="16">
        <v>45</v>
      </c>
      <c r="B174" s="16">
        <v>3613</v>
      </c>
      <c r="C174" s="16">
        <v>2132</v>
      </c>
      <c r="D174" s="17" t="s">
        <v>123</v>
      </c>
      <c r="E174" s="16">
        <v>39038</v>
      </c>
      <c r="F174" s="17" t="s">
        <v>193</v>
      </c>
      <c r="G174" s="16"/>
      <c r="H174" s="18">
        <v>23.3</v>
      </c>
      <c r="I174" s="18">
        <v>23.3</v>
      </c>
      <c r="J174" s="19">
        <v>0</v>
      </c>
    </row>
    <row r="175" spans="1:10" ht="15" customHeight="1" x14ac:dyDescent="0.2">
      <c r="A175" s="16">
        <v>45</v>
      </c>
      <c r="B175" s="16">
        <v>3613</v>
      </c>
      <c r="C175" s="16">
        <v>2132</v>
      </c>
      <c r="D175" s="17" t="s">
        <v>123</v>
      </c>
      <c r="E175" s="16">
        <v>39039</v>
      </c>
      <c r="F175" s="17" t="s">
        <v>194</v>
      </c>
      <c r="G175" s="16"/>
      <c r="H175" s="18">
        <v>20.2</v>
      </c>
      <c r="I175" s="18">
        <v>20.2</v>
      </c>
      <c r="J175" s="19">
        <v>23</v>
      </c>
    </row>
    <row r="176" spans="1:10" ht="15" customHeight="1" x14ac:dyDescent="0.2">
      <c r="A176" s="16">
        <v>45</v>
      </c>
      <c r="B176" s="16">
        <v>3613</v>
      </c>
      <c r="C176" s="16">
        <v>2132</v>
      </c>
      <c r="D176" s="17" t="s">
        <v>123</v>
      </c>
      <c r="E176" s="16">
        <v>39041</v>
      </c>
      <c r="F176" s="17" t="s">
        <v>195</v>
      </c>
      <c r="G176" s="16"/>
      <c r="H176" s="18">
        <v>66.5</v>
      </c>
      <c r="I176" s="18">
        <v>66.5</v>
      </c>
      <c r="J176" s="19">
        <v>76.5</v>
      </c>
    </row>
    <row r="177" spans="1:10" ht="15" customHeight="1" x14ac:dyDescent="0.2">
      <c r="A177" s="16">
        <v>45</v>
      </c>
      <c r="B177" s="16">
        <v>3613</v>
      </c>
      <c r="C177" s="16">
        <v>2132</v>
      </c>
      <c r="D177" s="17" t="s">
        <v>123</v>
      </c>
      <c r="E177" s="16">
        <v>39044</v>
      </c>
      <c r="F177" s="17" t="s">
        <v>196</v>
      </c>
      <c r="G177" s="16"/>
      <c r="H177" s="18">
        <v>61.1</v>
      </c>
      <c r="I177" s="18">
        <v>61.1</v>
      </c>
      <c r="J177" s="19">
        <v>70</v>
      </c>
    </row>
    <row r="178" spans="1:10" ht="15" customHeight="1" x14ac:dyDescent="0.2">
      <c r="A178" s="16">
        <v>45</v>
      </c>
      <c r="B178" s="16">
        <v>3613</v>
      </c>
      <c r="C178" s="16">
        <v>2132</v>
      </c>
      <c r="D178" s="17" t="s">
        <v>123</v>
      </c>
      <c r="E178" s="16">
        <v>39046</v>
      </c>
      <c r="F178" s="17" t="s">
        <v>197</v>
      </c>
      <c r="G178" s="16"/>
      <c r="H178" s="18">
        <v>33.9</v>
      </c>
      <c r="I178" s="18">
        <v>33.9</v>
      </c>
      <c r="J178" s="19">
        <v>39</v>
      </c>
    </row>
    <row r="179" spans="1:10" ht="15" customHeight="1" x14ac:dyDescent="0.2">
      <c r="A179" s="16">
        <v>45</v>
      </c>
      <c r="B179" s="16">
        <v>3613</v>
      </c>
      <c r="C179" s="16">
        <v>2132</v>
      </c>
      <c r="D179" s="17" t="s">
        <v>123</v>
      </c>
      <c r="E179" s="16">
        <v>39050</v>
      </c>
      <c r="F179" s="17" t="s">
        <v>198</v>
      </c>
      <c r="G179" s="16"/>
      <c r="H179" s="18">
        <v>40</v>
      </c>
      <c r="I179" s="18">
        <v>40</v>
      </c>
      <c r="J179" s="19">
        <v>45.8</v>
      </c>
    </row>
    <row r="180" spans="1:10" ht="15" customHeight="1" x14ac:dyDescent="0.2">
      <c r="A180" s="16">
        <v>45</v>
      </c>
      <c r="B180" s="16">
        <v>3613</v>
      </c>
      <c r="C180" s="16">
        <v>2132</v>
      </c>
      <c r="D180" s="17" t="s">
        <v>123</v>
      </c>
      <c r="E180" s="16">
        <v>39052</v>
      </c>
      <c r="F180" s="17" t="s">
        <v>199</v>
      </c>
      <c r="G180" s="16"/>
      <c r="H180" s="18">
        <v>38.6</v>
      </c>
      <c r="I180" s="18">
        <v>38.6</v>
      </c>
      <c r="J180" s="19">
        <v>44.3</v>
      </c>
    </row>
    <row r="181" spans="1:10" ht="15" customHeight="1" x14ac:dyDescent="0.2">
      <c r="A181" s="16">
        <v>45</v>
      </c>
      <c r="B181" s="16">
        <v>3613</v>
      </c>
      <c r="C181" s="16">
        <v>2132</v>
      </c>
      <c r="D181" s="17" t="s">
        <v>123</v>
      </c>
      <c r="E181" s="16">
        <v>39053</v>
      </c>
      <c r="F181" s="17" t="s">
        <v>200</v>
      </c>
      <c r="G181" s="16"/>
      <c r="H181" s="18">
        <v>25</v>
      </c>
      <c r="I181" s="18">
        <v>25</v>
      </c>
      <c r="J181" s="19">
        <v>28.6</v>
      </c>
    </row>
    <row r="182" spans="1:10" ht="15" customHeight="1" x14ac:dyDescent="0.2">
      <c r="A182" s="16">
        <v>45</v>
      </c>
      <c r="B182" s="16">
        <v>3613</v>
      </c>
      <c r="C182" s="16">
        <v>2132</v>
      </c>
      <c r="D182" s="17" t="s">
        <v>123</v>
      </c>
      <c r="E182" s="16">
        <v>39056</v>
      </c>
      <c r="F182" s="17" t="s">
        <v>201</v>
      </c>
      <c r="G182" s="16"/>
      <c r="H182" s="18">
        <v>24.8</v>
      </c>
      <c r="I182" s="18">
        <v>24.8</v>
      </c>
      <c r="J182" s="19">
        <v>28.5</v>
      </c>
    </row>
    <row r="183" spans="1:10" ht="15" customHeight="1" x14ac:dyDescent="0.2">
      <c r="A183" s="16">
        <v>45</v>
      </c>
      <c r="B183" s="16">
        <v>3613</v>
      </c>
      <c r="C183" s="16">
        <v>2132</v>
      </c>
      <c r="D183" s="17" t="s">
        <v>123</v>
      </c>
      <c r="E183" s="16">
        <v>39057</v>
      </c>
      <c r="F183" s="17" t="s">
        <v>202</v>
      </c>
      <c r="G183" s="16"/>
      <c r="H183" s="18">
        <v>41.1</v>
      </c>
      <c r="I183" s="18">
        <v>41.1</v>
      </c>
      <c r="J183" s="19">
        <v>47</v>
      </c>
    </row>
    <row r="184" spans="1:10" ht="15" customHeight="1" x14ac:dyDescent="0.2">
      <c r="A184" s="16">
        <v>45</v>
      </c>
      <c r="B184" s="16">
        <v>3613</v>
      </c>
      <c r="C184" s="16">
        <v>2132</v>
      </c>
      <c r="D184" s="17" t="s">
        <v>123</v>
      </c>
      <c r="E184" s="16">
        <v>39058</v>
      </c>
      <c r="F184" s="17" t="s">
        <v>203</v>
      </c>
      <c r="G184" s="16"/>
      <c r="H184" s="18">
        <v>9.8000000000000007</v>
      </c>
      <c r="I184" s="18">
        <v>9.8000000000000007</v>
      </c>
      <c r="J184" s="19">
        <v>11</v>
      </c>
    </row>
    <row r="185" spans="1:10" ht="15" customHeight="1" x14ac:dyDescent="0.2">
      <c r="A185" s="16">
        <v>45</v>
      </c>
      <c r="B185" s="16">
        <v>3613</v>
      </c>
      <c r="C185" s="16">
        <v>2132</v>
      </c>
      <c r="D185" s="17" t="s">
        <v>123</v>
      </c>
      <c r="E185" s="16">
        <v>39061</v>
      </c>
      <c r="F185" s="17" t="s">
        <v>204</v>
      </c>
      <c r="G185" s="16"/>
      <c r="H185" s="18">
        <v>14.7</v>
      </c>
      <c r="I185" s="18">
        <v>14.7</v>
      </c>
      <c r="J185" s="19">
        <v>17</v>
      </c>
    </row>
    <row r="186" spans="1:10" ht="15" customHeight="1" x14ac:dyDescent="0.2">
      <c r="A186" s="16">
        <v>45</v>
      </c>
      <c r="B186" s="16">
        <v>3613</v>
      </c>
      <c r="C186" s="16">
        <v>2132</v>
      </c>
      <c r="D186" s="17" t="s">
        <v>123</v>
      </c>
      <c r="E186" s="16">
        <v>39064</v>
      </c>
      <c r="F186" s="17" t="s">
        <v>205</v>
      </c>
      <c r="G186" s="16"/>
      <c r="H186" s="18">
        <v>0.9</v>
      </c>
      <c r="I186" s="18">
        <v>0.9</v>
      </c>
      <c r="J186" s="19">
        <v>0.9</v>
      </c>
    </row>
    <row r="187" spans="1:10" ht="15" customHeight="1" x14ac:dyDescent="0.2">
      <c r="A187" s="16">
        <v>45</v>
      </c>
      <c r="B187" s="16">
        <v>3613</v>
      </c>
      <c r="C187" s="16">
        <v>2132</v>
      </c>
      <c r="D187" s="17" t="s">
        <v>123</v>
      </c>
      <c r="E187" s="16">
        <v>39065</v>
      </c>
      <c r="F187" s="17" t="s">
        <v>206</v>
      </c>
      <c r="G187" s="16"/>
      <c r="H187" s="18">
        <v>49.1</v>
      </c>
      <c r="I187" s="18">
        <v>49.1</v>
      </c>
      <c r="J187" s="19">
        <v>56.5</v>
      </c>
    </row>
    <row r="188" spans="1:10" ht="15" customHeight="1" x14ac:dyDescent="0.2">
      <c r="A188" s="16">
        <v>45</v>
      </c>
      <c r="B188" s="16">
        <v>3613</v>
      </c>
      <c r="C188" s="16">
        <v>2132</v>
      </c>
      <c r="D188" s="17" t="s">
        <v>123</v>
      </c>
      <c r="E188" s="16">
        <v>39066</v>
      </c>
      <c r="F188" s="17" t="s">
        <v>207</v>
      </c>
      <c r="G188" s="16"/>
      <c r="H188" s="18">
        <v>45.7</v>
      </c>
      <c r="I188" s="18">
        <v>45.7</v>
      </c>
      <c r="J188" s="19">
        <v>52.5</v>
      </c>
    </row>
    <row r="189" spans="1:10" ht="15" customHeight="1" x14ac:dyDescent="0.2">
      <c r="A189" s="16">
        <v>45</v>
      </c>
      <c r="B189" s="16">
        <v>3613</v>
      </c>
      <c r="C189" s="16">
        <v>2132</v>
      </c>
      <c r="D189" s="17" t="s">
        <v>123</v>
      </c>
      <c r="E189" s="16">
        <v>39068</v>
      </c>
      <c r="F189" s="17" t="s">
        <v>208</v>
      </c>
      <c r="G189" s="16"/>
      <c r="H189" s="18">
        <v>34.5</v>
      </c>
      <c r="I189" s="18">
        <v>34.5</v>
      </c>
      <c r="J189" s="19">
        <v>39.700000000000003</v>
      </c>
    </row>
    <row r="190" spans="1:10" ht="15" customHeight="1" x14ac:dyDescent="0.2">
      <c r="A190" s="16">
        <v>45</v>
      </c>
      <c r="B190" s="16">
        <v>3613</v>
      </c>
      <c r="C190" s="16">
        <v>2132</v>
      </c>
      <c r="D190" s="17" t="s">
        <v>123</v>
      </c>
      <c r="E190" s="16">
        <v>39069</v>
      </c>
      <c r="F190" s="17" t="s">
        <v>209</v>
      </c>
      <c r="G190" s="16"/>
      <c r="H190" s="18">
        <v>14.7</v>
      </c>
      <c r="I190" s="18">
        <v>14.7</v>
      </c>
      <c r="J190" s="19">
        <v>17</v>
      </c>
    </row>
    <row r="191" spans="1:10" ht="15" customHeight="1" x14ac:dyDescent="0.2">
      <c r="A191" s="16">
        <v>45</v>
      </c>
      <c r="B191" s="16">
        <v>3613</v>
      </c>
      <c r="C191" s="16">
        <v>2132</v>
      </c>
      <c r="D191" s="17" t="s">
        <v>123</v>
      </c>
      <c r="E191" s="16">
        <v>39070</v>
      </c>
      <c r="F191" s="17" t="s">
        <v>210</v>
      </c>
      <c r="G191" s="16"/>
      <c r="H191" s="18">
        <v>57.3</v>
      </c>
      <c r="I191" s="18">
        <v>57.3</v>
      </c>
      <c r="J191" s="19">
        <v>0</v>
      </c>
    </row>
    <row r="192" spans="1:10" ht="15" customHeight="1" x14ac:dyDescent="0.2">
      <c r="A192" s="16">
        <v>45</v>
      </c>
      <c r="B192" s="16">
        <v>3613</v>
      </c>
      <c r="C192" s="16">
        <v>2132</v>
      </c>
      <c r="D192" s="17" t="s">
        <v>123</v>
      </c>
      <c r="E192" s="16">
        <v>39071</v>
      </c>
      <c r="F192" s="17" t="s">
        <v>211</v>
      </c>
      <c r="G192" s="16"/>
      <c r="H192" s="18">
        <v>53.3</v>
      </c>
      <c r="I192" s="18">
        <v>53.3</v>
      </c>
      <c r="J192" s="19">
        <v>61.2</v>
      </c>
    </row>
    <row r="193" spans="1:10" ht="15" customHeight="1" x14ac:dyDescent="0.2">
      <c r="A193" s="16">
        <v>45</v>
      </c>
      <c r="B193" s="16">
        <v>3613</v>
      </c>
      <c r="C193" s="16">
        <v>2132</v>
      </c>
      <c r="D193" s="17" t="s">
        <v>123</v>
      </c>
      <c r="E193" s="16">
        <v>39072</v>
      </c>
      <c r="F193" s="17" t="s">
        <v>212</v>
      </c>
      <c r="G193" s="16"/>
      <c r="H193" s="18">
        <v>23.1</v>
      </c>
      <c r="I193" s="18">
        <v>23.1</v>
      </c>
      <c r="J193" s="19">
        <v>26.5</v>
      </c>
    </row>
    <row r="194" spans="1:10" ht="15" customHeight="1" x14ac:dyDescent="0.2">
      <c r="A194" s="16">
        <v>45</v>
      </c>
      <c r="B194" s="16">
        <v>3613</v>
      </c>
      <c r="C194" s="16">
        <v>2132</v>
      </c>
      <c r="D194" s="17" t="s">
        <v>123</v>
      </c>
      <c r="E194" s="16">
        <v>39074</v>
      </c>
      <c r="F194" s="17" t="s">
        <v>213</v>
      </c>
      <c r="G194" s="16"/>
      <c r="H194" s="18">
        <v>18</v>
      </c>
      <c r="I194" s="18">
        <v>18</v>
      </c>
      <c r="J194" s="19">
        <v>20.7</v>
      </c>
    </row>
    <row r="195" spans="1:10" ht="15" customHeight="1" x14ac:dyDescent="0.2">
      <c r="A195" s="16">
        <v>45</v>
      </c>
      <c r="B195" s="16">
        <v>3613</v>
      </c>
      <c r="C195" s="16">
        <v>2132</v>
      </c>
      <c r="D195" s="17" t="s">
        <v>123</v>
      </c>
      <c r="E195" s="16">
        <v>39075</v>
      </c>
      <c r="F195" s="17" t="s">
        <v>214</v>
      </c>
      <c r="G195" s="16"/>
      <c r="H195" s="18">
        <v>28.9</v>
      </c>
      <c r="I195" s="18">
        <v>28.9</v>
      </c>
      <c r="J195" s="19">
        <v>33</v>
      </c>
    </row>
    <row r="196" spans="1:10" ht="15" customHeight="1" x14ac:dyDescent="0.2">
      <c r="A196" s="16">
        <v>45</v>
      </c>
      <c r="B196" s="16">
        <v>3613</v>
      </c>
      <c r="C196" s="16">
        <v>2132</v>
      </c>
      <c r="D196" s="17" t="s">
        <v>123</v>
      </c>
      <c r="E196" s="16">
        <v>39076</v>
      </c>
      <c r="F196" s="17" t="s">
        <v>215</v>
      </c>
      <c r="G196" s="16"/>
      <c r="H196" s="18">
        <v>57.7</v>
      </c>
      <c r="I196" s="18">
        <v>57.7</v>
      </c>
      <c r="J196" s="19">
        <v>66.5</v>
      </c>
    </row>
    <row r="197" spans="1:10" ht="15" customHeight="1" x14ac:dyDescent="0.2">
      <c r="A197" s="16">
        <v>45</v>
      </c>
      <c r="B197" s="16">
        <v>3613</v>
      </c>
      <c r="C197" s="16">
        <v>2132</v>
      </c>
      <c r="D197" s="17" t="s">
        <v>123</v>
      </c>
      <c r="E197" s="16">
        <v>39077</v>
      </c>
      <c r="F197" s="17" t="s">
        <v>216</v>
      </c>
      <c r="G197" s="16"/>
      <c r="H197" s="18">
        <v>14.4</v>
      </c>
      <c r="I197" s="18">
        <v>14.4</v>
      </c>
      <c r="J197" s="19">
        <v>16</v>
      </c>
    </row>
    <row r="198" spans="1:10" ht="15" customHeight="1" x14ac:dyDescent="0.2">
      <c r="A198" s="16">
        <v>45</v>
      </c>
      <c r="B198" s="16">
        <v>3613</v>
      </c>
      <c r="C198" s="16">
        <v>2132</v>
      </c>
      <c r="D198" s="17" t="s">
        <v>123</v>
      </c>
      <c r="E198" s="16">
        <v>39079</v>
      </c>
      <c r="F198" s="17" t="s">
        <v>217</v>
      </c>
      <c r="G198" s="16"/>
      <c r="H198" s="18">
        <v>64</v>
      </c>
      <c r="I198" s="18">
        <v>64</v>
      </c>
      <c r="J198" s="19">
        <v>73.5</v>
      </c>
    </row>
    <row r="199" spans="1:10" ht="15" customHeight="1" x14ac:dyDescent="0.2">
      <c r="A199" s="16">
        <v>45</v>
      </c>
      <c r="B199" s="16">
        <v>3613</v>
      </c>
      <c r="C199" s="16">
        <v>2132</v>
      </c>
      <c r="D199" s="17" t="s">
        <v>123</v>
      </c>
      <c r="E199" s="16">
        <v>39080</v>
      </c>
      <c r="F199" s="17" t="s">
        <v>218</v>
      </c>
      <c r="G199" s="16"/>
      <c r="H199" s="18">
        <v>19.100000000000001</v>
      </c>
      <c r="I199" s="18">
        <v>19.100000000000001</v>
      </c>
      <c r="J199" s="19">
        <v>22</v>
      </c>
    </row>
    <row r="200" spans="1:10" ht="15" customHeight="1" x14ac:dyDescent="0.2">
      <c r="A200" s="16">
        <v>45</v>
      </c>
      <c r="B200" s="16">
        <v>3613</v>
      </c>
      <c r="C200" s="16">
        <v>2132</v>
      </c>
      <c r="D200" s="17" t="s">
        <v>123</v>
      </c>
      <c r="E200" s="16">
        <v>39081</v>
      </c>
      <c r="F200" s="17" t="s">
        <v>219</v>
      </c>
      <c r="G200" s="16"/>
      <c r="H200" s="18">
        <v>42</v>
      </c>
      <c r="I200" s="18">
        <v>42</v>
      </c>
      <c r="J200" s="19">
        <v>48.2</v>
      </c>
    </row>
    <row r="201" spans="1:10" ht="15" customHeight="1" x14ac:dyDescent="0.2">
      <c r="A201" s="16">
        <v>45</v>
      </c>
      <c r="B201" s="16">
        <v>3613</v>
      </c>
      <c r="C201" s="16">
        <v>2132</v>
      </c>
      <c r="D201" s="17" t="s">
        <v>123</v>
      </c>
      <c r="E201" s="16">
        <v>39082</v>
      </c>
      <c r="F201" s="17" t="s">
        <v>220</v>
      </c>
      <c r="G201" s="16"/>
      <c r="H201" s="18">
        <v>13.6</v>
      </c>
      <c r="I201" s="18">
        <v>13.6</v>
      </c>
      <c r="J201" s="19">
        <v>18.600000000000001</v>
      </c>
    </row>
    <row r="202" spans="1:10" ht="15" customHeight="1" x14ac:dyDescent="0.2">
      <c r="A202" s="16">
        <v>45</v>
      </c>
      <c r="B202" s="16">
        <v>3613</v>
      </c>
      <c r="C202" s="16">
        <v>2132</v>
      </c>
      <c r="D202" s="17" t="s">
        <v>123</v>
      </c>
      <c r="E202" s="16">
        <v>39083</v>
      </c>
      <c r="F202" s="17" t="s">
        <v>221</v>
      </c>
      <c r="G202" s="16"/>
      <c r="H202" s="18">
        <v>86.9</v>
      </c>
      <c r="I202" s="18">
        <v>86.9</v>
      </c>
      <c r="J202" s="19">
        <v>99</v>
      </c>
    </row>
    <row r="203" spans="1:10" ht="15" customHeight="1" x14ac:dyDescent="0.2">
      <c r="A203" s="16">
        <v>45</v>
      </c>
      <c r="B203" s="16">
        <v>3613</v>
      </c>
      <c r="C203" s="16">
        <v>2132</v>
      </c>
      <c r="D203" s="17" t="s">
        <v>123</v>
      </c>
      <c r="E203" s="16">
        <v>39084</v>
      </c>
      <c r="F203" s="17" t="s">
        <v>222</v>
      </c>
      <c r="G203" s="16"/>
      <c r="H203" s="18">
        <v>10.9</v>
      </c>
      <c r="I203" s="18">
        <v>10.9</v>
      </c>
      <c r="J203" s="19">
        <v>16</v>
      </c>
    </row>
    <row r="204" spans="1:10" ht="15" customHeight="1" x14ac:dyDescent="0.2">
      <c r="A204" s="16">
        <v>45</v>
      </c>
      <c r="B204" s="16">
        <v>3613</v>
      </c>
      <c r="C204" s="16">
        <v>2132</v>
      </c>
      <c r="D204" s="17" t="s">
        <v>123</v>
      </c>
      <c r="E204" s="16">
        <v>39085</v>
      </c>
      <c r="F204" s="17" t="s">
        <v>223</v>
      </c>
      <c r="G204" s="16"/>
      <c r="H204" s="18">
        <v>0</v>
      </c>
      <c r="I204" s="18">
        <v>0</v>
      </c>
      <c r="J204" s="19">
        <v>57</v>
      </c>
    </row>
    <row r="205" spans="1:10" ht="15" customHeight="1" x14ac:dyDescent="0.2">
      <c r="A205"/>
      <c r="B205"/>
      <c r="C205"/>
      <c r="D205"/>
      <c r="E205"/>
      <c r="F205"/>
      <c r="G205"/>
      <c r="H205"/>
      <c r="I205"/>
      <c r="J205"/>
    </row>
    <row r="206" spans="1:10" ht="15" customHeight="1" x14ac:dyDescent="0.2">
      <c r="A206" s="4" t="s">
        <v>388</v>
      </c>
      <c r="B206" s="4"/>
      <c r="C206" s="4"/>
      <c r="D206" s="5"/>
      <c r="E206" s="4"/>
      <c r="F206" s="5"/>
      <c r="G206" s="4"/>
      <c r="H206" s="10">
        <f>SUM(H157:H205)</f>
        <v>1757</v>
      </c>
      <c r="I206" s="10">
        <f>SUM(I157:I205)</f>
        <v>1757</v>
      </c>
      <c r="J206" s="11">
        <f>SUM(J157:J205)</f>
        <v>2293.9999999999995</v>
      </c>
    </row>
    <row r="207" spans="1:10" ht="15" customHeight="1" x14ac:dyDescent="0.2">
      <c r="A207"/>
      <c r="B207"/>
      <c r="C207"/>
      <c r="D207"/>
      <c r="E207"/>
      <c r="F207"/>
      <c r="G207"/>
      <c r="H207"/>
      <c r="I207"/>
      <c r="J207"/>
    </row>
    <row r="208" spans="1:10" ht="15" customHeight="1" x14ac:dyDescent="0.2">
      <c r="A208" s="6" t="s">
        <v>387</v>
      </c>
      <c r="B208" s="6"/>
      <c r="C208" s="6"/>
      <c r="D208" s="7"/>
      <c r="E208" s="6"/>
      <c r="F208" s="7"/>
      <c r="G208" s="6"/>
      <c r="H208" s="12">
        <f>H206</f>
        <v>1757</v>
      </c>
      <c r="I208" s="12">
        <f>I206</f>
        <v>1757</v>
      </c>
      <c r="J208" s="13">
        <f>J206</f>
        <v>2293.9999999999995</v>
      </c>
    </row>
    <row r="209" spans="1:10" ht="15" customHeight="1" x14ac:dyDescent="0.2">
      <c r="A209"/>
      <c r="B209"/>
      <c r="C209"/>
      <c r="D209"/>
      <c r="E209"/>
      <c r="F209"/>
      <c r="G209"/>
      <c r="H209"/>
      <c r="I209"/>
      <c r="J209"/>
    </row>
    <row r="210" spans="1:10" ht="15" customHeight="1" x14ac:dyDescent="0.2">
      <c r="A210" s="16">
        <v>45</v>
      </c>
      <c r="B210" s="16">
        <v>3613</v>
      </c>
      <c r="C210" s="16">
        <v>5137</v>
      </c>
      <c r="D210" s="17" t="s">
        <v>16</v>
      </c>
      <c r="E210" s="16">
        <v>390</v>
      </c>
      <c r="F210" s="17" t="s">
        <v>224</v>
      </c>
      <c r="G210" s="16"/>
      <c r="H210" s="18">
        <v>20</v>
      </c>
      <c r="I210" s="18">
        <v>20</v>
      </c>
      <c r="J210" s="19">
        <v>20</v>
      </c>
    </row>
    <row r="211" spans="1:10" ht="15" customHeight="1" x14ac:dyDescent="0.2">
      <c r="A211" s="16">
        <v>45</v>
      </c>
      <c r="B211" s="16">
        <v>3613</v>
      </c>
      <c r="C211" s="16">
        <v>5139</v>
      </c>
      <c r="D211" s="17" t="s">
        <v>10</v>
      </c>
      <c r="E211" s="16">
        <v>390</v>
      </c>
      <c r="F211" s="17" t="s">
        <v>224</v>
      </c>
      <c r="G211" s="16"/>
      <c r="H211" s="18">
        <v>200</v>
      </c>
      <c r="I211" s="18">
        <v>200</v>
      </c>
      <c r="J211" s="19">
        <v>200</v>
      </c>
    </row>
    <row r="212" spans="1:10" ht="15" customHeight="1" x14ac:dyDescent="0.2">
      <c r="A212" s="16">
        <v>45</v>
      </c>
      <c r="B212" s="16">
        <v>3613</v>
      </c>
      <c r="C212" s="16">
        <v>5151</v>
      </c>
      <c r="D212" s="17" t="s">
        <v>17</v>
      </c>
      <c r="E212" s="16">
        <v>390</v>
      </c>
      <c r="F212" s="17" t="s">
        <v>224</v>
      </c>
      <c r="G212" s="16"/>
      <c r="H212" s="18">
        <v>39</v>
      </c>
      <c r="I212" s="18">
        <v>39</v>
      </c>
      <c r="J212" s="19">
        <v>25</v>
      </c>
    </row>
    <row r="213" spans="1:10" ht="15" customHeight="1" x14ac:dyDescent="0.2">
      <c r="A213" s="16">
        <v>45</v>
      </c>
      <c r="B213" s="16">
        <v>3613</v>
      </c>
      <c r="C213" s="16">
        <v>5153</v>
      </c>
      <c r="D213" s="17" t="s">
        <v>18</v>
      </c>
      <c r="E213" s="16">
        <v>390</v>
      </c>
      <c r="F213" s="17" t="s">
        <v>224</v>
      </c>
      <c r="G213" s="16"/>
      <c r="H213" s="18">
        <v>0</v>
      </c>
      <c r="I213" s="18">
        <v>43.5</v>
      </c>
      <c r="J213" s="19">
        <v>45</v>
      </c>
    </row>
    <row r="214" spans="1:10" ht="15" customHeight="1" x14ac:dyDescent="0.2">
      <c r="A214" s="16">
        <v>45</v>
      </c>
      <c r="B214" s="16">
        <v>3613</v>
      </c>
      <c r="C214" s="16">
        <v>5154</v>
      </c>
      <c r="D214" s="17" t="s">
        <v>19</v>
      </c>
      <c r="E214" s="16">
        <v>390</v>
      </c>
      <c r="F214" s="17" t="s">
        <v>224</v>
      </c>
      <c r="G214" s="16"/>
      <c r="H214" s="18">
        <v>180</v>
      </c>
      <c r="I214" s="18">
        <v>136.5</v>
      </c>
      <c r="J214" s="19">
        <v>20</v>
      </c>
    </row>
    <row r="215" spans="1:10" ht="15" customHeight="1" x14ac:dyDescent="0.2">
      <c r="A215" s="16">
        <v>45</v>
      </c>
      <c r="B215" s="16">
        <v>3613</v>
      </c>
      <c r="C215" s="16">
        <v>5163</v>
      </c>
      <c r="D215" s="17" t="s">
        <v>22</v>
      </c>
      <c r="E215" s="16">
        <v>390</v>
      </c>
      <c r="F215" s="17" t="s">
        <v>224</v>
      </c>
      <c r="G215" s="16"/>
      <c r="H215" s="18">
        <v>21</v>
      </c>
      <c r="I215" s="18">
        <v>21</v>
      </c>
      <c r="J215" s="19">
        <v>0</v>
      </c>
    </row>
    <row r="216" spans="1:10" ht="15" customHeight="1" x14ac:dyDescent="0.2">
      <c r="A216" s="16">
        <v>45</v>
      </c>
      <c r="B216" s="16">
        <v>3613</v>
      </c>
      <c r="C216" s="16">
        <v>5169</v>
      </c>
      <c r="D216" s="17" t="s">
        <v>11</v>
      </c>
      <c r="E216" s="16">
        <v>390</v>
      </c>
      <c r="F216" s="17" t="s">
        <v>224</v>
      </c>
      <c r="G216" s="16"/>
      <c r="H216" s="18">
        <v>400</v>
      </c>
      <c r="I216" s="18">
        <v>400</v>
      </c>
      <c r="J216" s="19">
        <v>600</v>
      </c>
    </row>
    <row r="217" spans="1:10" ht="15" customHeight="1" x14ac:dyDescent="0.2">
      <c r="A217" s="16">
        <v>45</v>
      </c>
      <c r="B217" s="16">
        <v>3613</v>
      </c>
      <c r="C217" s="16">
        <v>5171</v>
      </c>
      <c r="D217" s="17" t="s">
        <v>24</v>
      </c>
      <c r="E217" s="16">
        <v>390</v>
      </c>
      <c r="F217" s="17" t="s">
        <v>224</v>
      </c>
      <c r="G217" s="16"/>
      <c r="H217" s="18">
        <v>830</v>
      </c>
      <c r="I217" s="18">
        <v>575</v>
      </c>
      <c r="J217" s="19">
        <v>1000</v>
      </c>
    </row>
    <row r="218" spans="1:10" ht="15" customHeight="1" x14ac:dyDescent="0.2">
      <c r="A218"/>
      <c r="B218"/>
      <c r="C218"/>
      <c r="D218"/>
      <c r="E218"/>
      <c r="F218"/>
      <c r="G218"/>
      <c r="H218"/>
      <c r="I218"/>
      <c r="J218"/>
    </row>
    <row r="219" spans="1:10" ht="15" customHeight="1" x14ac:dyDescent="0.2">
      <c r="A219" s="4" t="s">
        <v>386</v>
      </c>
      <c r="B219" s="4"/>
      <c r="C219" s="4"/>
      <c r="D219" s="5"/>
      <c r="E219" s="4"/>
      <c r="F219" s="5"/>
      <c r="G219" s="4"/>
      <c r="H219" s="10">
        <f>SUM(H209:H218)</f>
        <v>1690</v>
      </c>
      <c r="I219" s="10">
        <f>SUM(I209:I218)</f>
        <v>1435</v>
      </c>
      <c r="J219" s="11">
        <f>SUM(J209:J218)</f>
        <v>1910</v>
      </c>
    </row>
    <row r="220" spans="1:10" ht="15" customHeight="1" x14ac:dyDescent="0.2">
      <c r="A220"/>
      <c r="B220"/>
      <c r="C220"/>
      <c r="D220"/>
      <c r="E220"/>
      <c r="F220"/>
      <c r="G220"/>
      <c r="H220"/>
      <c r="I220"/>
      <c r="J220"/>
    </row>
    <row r="221" spans="1:10" ht="15" customHeight="1" x14ac:dyDescent="0.2">
      <c r="A221" s="16">
        <v>45</v>
      </c>
      <c r="B221" s="16">
        <v>3613</v>
      </c>
      <c r="C221" s="16">
        <v>6121</v>
      </c>
      <c r="D221" s="17" t="s">
        <v>145</v>
      </c>
      <c r="E221" s="16">
        <v>3900324001</v>
      </c>
      <c r="F221" s="17" t="s">
        <v>225</v>
      </c>
      <c r="G221" s="16"/>
      <c r="H221" s="18">
        <v>0</v>
      </c>
      <c r="I221" s="18">
        <v>255</v>
      </c>
      <c r="J221" s="19">
        <v>0</v>
      </c>
    </row>
    <row r="222" spans="1:10" ht="15" customHeight="1" x14ac:dyDescent="0.2">
      <c r="A222" s="16">
        <v>45</v>
      </c>
      <c r="B222" s="16">
        <v>3613</v>
      </c>
      <c r="C222" s="16">
        <v>6121</v>
      </c>
      <c r="D222" s="17" t="s">
        <v>145</v>
      </c>
      <c r="E222" s="16">
        <v>3900324003</v>
      </c>
      <c r="F222" s="17" t="s">
        <v>506</v>
      </c>
      <c r="G222" s="16"/>
      <c r="H222" s="18">
        <v>0</v>
      </c>
      <c r="I222" s="18">
        <v>0</v>
      </c>
      <c r="J222" s="19">
        <v>2000</v>
      </c>
    </row>
    <row r="223" spans="1:10" ht="15" customHeight="1" x14ac:dyDescent="0.2">
      <c r="A223"/>
      <c r="B223"/>
      <c r="C223"/>
      <c r="D223"/>
      <c r="E223"/>
      <c r="F223"/>
      <c r="G223"/>
      <c r="H223"/>
      <c r="I223"/>
      <c r="J223"/>
    </row>
    <row r="224" spans="1:10" ht="15" customHeight="1" x14ac:dyDescent="0.2">
      <c r="A224" s="4" t="s">
        <v>385</v>
      </c>
      <c r="B224" s="4"/>
      <c r="C224" s="4"/>
      <c r="D224" s="5"/>
      <c r="E224" s="4"/>
      <c r="F224" s="5"/>
      <c r="G224" s="4"/>
      <c r="H224" s="10">
        <f>SUM(H220:H223)</f>
        <v>0</v>
      </c>
      <c r="I224" s="10">
        <f>SUM(I220:I223)</f>
        <v>255</v>
      </c>
      <c r="J224" s="11">
        <f>SUM(J220:J223)</f>
        <v>2000</v>
      </c>
    </row>
    <row r="225" spans="1:10" ht="15" customHeight="1" x14ac:dyDescent="0.2">
      <c r="A225"/>
      <c r="B225"/>
      <c r="C225"/>
      <c r="D225"/>
      <c r="E225"/>
      <c r="F225"/>
      <c r="G225"/>
      <c r="H225"/>
      <c r="I225"/>
      <c r="J225"/>
    </row>
    <row r="226" spans="1:10" ht="15" customHeight="1" x14ac:dyDescent="0.2">
      <c r="A226" s="6" t="s">
        <v>384</v>
      </c>
      <c r="B226" s="6"/>
      <c r="C226" s="6"/>
      <c r="D226" s="7"/>
      <c r="E226" s="6"/>
      <c r="F226" s="7"/>
      <c r="G226" s="6"/>
      <c r="H226" s="12">
        <f>H219+H224</f>
        <v>1690</v>
      </c>
      <c r="I226" s="12">
        <f>I219+I224</f>
        <v>1690</v>
      </c>
      <c r="J226" s="13">
        <f>J219+J224</f>
        <v>3910</v>
      </c>
    </row>
    <row r="227" spans="1:10" ht="15" customHeight="1" x14ac:dyDescent="0.2">
      <c r="A227"/>
      <c r="B227"/>
      <c r="C227"/>
      <c r="D227"/>
      <c r="E227"/>
      <c r="F227"/>
      <c r="G227"/>
      <c r="H227"/>
      <c r="I227"/>
      <c r="J227"/>
    </row>
    <row r="228" spans="1:10" s="23" customFormat="1" ht="30" customHeight="1" x14ac:dyDescent="0.2">
      <c r="A228" s="55" t="s">
        <v>405</v>
      </c>
      <c r="B228" s="54"/>
      <c r="C228" s="54"/>
      <c r="D228" s="54"/>
      <c r="E228" s="54"/>
      <c r="F228" s="54"/>
      <c r="G228" s="54"/>
      <c r="H228" s="54"/>
      <c r="I228" s="54"/>
      <c r="J228" s="54"/>
    </row>
    <row r="229" spans="1:10" ht="15" customHeight="1" x14ac:dyDescent="0.2">
      <c r="A229"/>
      <c r="B229"/>
      <c r="C229"/>
      <c r="D229"/>
      <c r="E229"/>
      <c r="F229"/>
      <c r="G229"/>
      <c r="H229"/>
      <c r="I229"/>
      <c r="J229"/>
    </row>
    <row r="230" spans="1:10" ht="15" customHeight="1" x14ac:dyDescent="0.2">
      <c r="A230" s="16">
        <v>46</v>
      </c>
      <c r="B230" s="16">
        <v>6310</v>
      </c>
      <c r="C230" s="16">
        <v>2141</v>
      </c>
      <c r="D230" s="17" t="s">
        <v>101</v>
      </c>
      <c r="E230" s="16"/>
      <c r="F230" s="17"/>
      <c r="G230" s="16"/>
      <c r="H230" s="18">
        <v>0.4</v>
      </c>
      <c r="I230" s="18">
        <v>0.4</v>
      </c>
      <c r="J230" s="19">
        <v>0.5</v>
      </c>
    </row>
    <row r="231" spans="1:10" ht="15" customHeight="1" x14ac:dyDescent="0.2">
      <c r="A231"/>
      <c r="B231"/>
      <c r="C231"/>
      <c r="D231"/>
      <c r="E231"/>
      <c r="F231"/>
      <c r="G231"/>
      <c r="H231"/>
      <c r="I231"/>
      <c r="J231"/>
    </row>
    <row r="232" spans="1:10" ht="15" customHeight="1" x14ac:dyDescent="0.2">
      <c r="A232" s="4" t="s">
        <v>383</v>
      </c>
      <c r="B232" s="4"/>
      <c r="C232" s="4"/>
      <c r="D232" s="5"/>
      <c r="E232" s="4"/>
      <c r="F232" s="5"/>
      <c r="G232" s="4"/>
      <c r="H232" s="10">
        <f>SUM(H229:H231)</f>
        <v>0.4</v>
      </c>
      <c r="I232" s="10">
        <f>SUM(I229:I231)</f>
        <v>0.4</v>
      </c>
      <c r="J232" s="11">
        <f>SUM(J229:J231)</f>
        <v>0.5</v>
      </c>
    </row>
    <row r="233" spans="1:10" ht="15" customHeight="1" x14ac:dyDescent="0.2">
      <c r="A233"/>
      <c r="B233"/>
      <c r="C233"/>
      <c r="D233"/>
      <c r="E233"/>
      <c r="F233"/>
      <c r="G233"/>
      <c r="H233"/>
      <c r="I233"/>
      <c r="J233"/>
    </row>
    <row r="234" spans="1:10" ht="15" customHeight="1" x14ac:dyDescent="0.2">
      <c r="A234" s="6" t="s">
        <v>382</v>
      </c>
      <c r="B234" s="6"/>
      <c r="C234" s="6"/>
      <c r="D234" s="7"/>
      <c r="E234" s="6"/>
      <c r="F234" s="7"/>
      <c r="G234" s="6"/>
      <c r="H234" s="12">
        <f>H232</f>
        <v>0.4</v>
      </c>
      <c r="I234" s="12">
        <f>I232</f>
        <v>0.4</v>
      </c>
      <c r="J234" s="13">
        <f>J232</f>
        <v>0.5</v>
      </c>
    </row>
    <row r="235" spans="1:10" ht="15" customHeight="1" x14ac:dyDescent="0.2">
      <c r="A235"/>
      <c r="B235"/>
      <c r="C235"/>
      <c r="D235"/>
      <c r="E235"/>
      <c r="F235"/>
      <c r="G235"/>
      <c r="H235"/>
      <c r="I235"/>
      <c r="J235"/>
    </row>
    <row r="236" spans="1:10" ht="15" customHeight="1" x14ac:dyDescent="0.2">
      <c r="A236" s="16">
        <v>46</v>
      </c>
      <c r="B236" s="16">
        <v>6171</v>
      </c>
      <c r="C236" s="16">
        <v>5134</v>
      </c>
      <c r="D236" s="17" t="s">
        <v>226</v>
      </c>
      <c r="E236" s="16"/>
      <c r="F236" s="17"/>
      <c r="G236" s="16"/>
      <c r="H236" s="18">
        <v>2</v>
      </c>
      <c r="I236" s="18">
        <v>2</v>
      </c>
      <c r="J236" s="19">
        <v>2</v>
      </c>
    </row>
    <row r="237" spans="1:10" ht="15" customHeight="1" x14ac:dyDescent="0.2">
      <c r="A237" s="16">
        <v>46</v>
      </c>
      <c r="B237" s="16">
        <v>6171</v>
      </c>
      <c r="C237" s="16">
        <v>5136</v>
      </c>
      <c r="D237" s="17" t="s">
        <v>227</v>
      </c>
      <c r="E237" s="16"/>
      <c r="F237" s="17"/>
      <c r="G237" s="16"/>
      <c r="H237" s="18">
        <v>0</v>
      </c>
      <c r="I237" s="18">
        <v>1</v>
      </c>
      <c r="J237" s="19">
        <v>0</v>
      </c>
    </row>
    <row r="238" spans="1:10" ht="15" customHeight="1" x14ac:dyDescent="0.2">
      <c r="A238" s="16">
        <v>46</v>
      </c>
      <c r="B238" s="16">
        <v>6171</v>
      </c>
      <c r="C238" s="16">
        <v>5137</v>
      </c>
      <c r="D238" s="17" t="s">
        <v>16</v>
      </c>
      <c r="E238" s="16"/>
      <c r="F238" s="17"/>
      <c r="G238" s="16"/>
      <c r="H238" s="18">
        <v>25</v>
      </c>
      <c r="I238" s="18">
        <v>24</v>
      </c>
      <c r="J238" s="19">
        <v>15</v>
      </c>
    </row>
    <row r="239" spans="1:10" ht="15" customHeight="1" x14ac:dyDescent="0.2">
      <c r="A239" s="16">
        <v>46</v>
      </c>
      <c r="B239" s="16">
        <v>6171</v>
      </c>
      <c r="C239" s="16">
        <v>5139</v>
      </c>
      <c r="D239" s="17" t="s">
        <v>10</v>
      </c>
      <c r="E239" s="16"/>
      <c r="F239" s="17"/>
      <c r="G239" s="16"/>
      <c r="H239" s="18">
        <v>50</v>
      </c>
      <c r="I239" s="18">
        <v>50</v>
      </c>
      <c r="J239" s="19">
        <v>25</v>
      </c>
    </row>
    <row r="240" spans="1:10" ht="15" customHeight="1" x14ac:dyDescent="0.2">
      <c r="A240" s="16">
        <v>46</v>
      </c>
      <c r="B240" s="16">
        <v>6171</v>
      </c>
      <c r="C240" s="16">
        <v>5156</v>
      </c>
      <c r="D240" s="17" t="s">
        <v>20</v>
      </c>
      <c r="E240" s="16"/>
      <c r="F240" s="17"/>
      <c r="G240" s="16"/>
      <c r="H240" s="18">
        <v>30</v>
      </c>
      <c r="I240" s="18">
        <v>30</v>
      </c>
      <c r="J240" s="19">
        <v>35</v>
      </c>
    </row>
    <row r="241" spans="1:10" ht="15" customHeight="1" x14ac:dyDescent="0.2">
      <c r="A241" s="16">
        <v>46</v>
      </c>
      <c r="B241" s="16">
        <v>6171</v>
      </c>
      <c r="C241" s="16">
        <v>5163</v>
      </c>
      <c r="D241" s="17" t="s">
        <v>22</v>
      </c>
      <c r="E241" s="16"/>
      <c r="F241" s="17"/>
      <c r="G241" s="16"/>
      <c r="H241" s="18">
        <v>5</v>
      </c>
      <c r="I241" s="18">
        <v>5</v>
      </c>
      <c r="J241" s="19">
        <v>5</v>
      </c>
    </row>
    <row r="242" spans="1:10" ht="15" customHeight="1" x14ac:dyDescent="0.2">
      <c r="A242" s="16">
        <v>46</v>
      </c>
      <c r="B242" s="16">
        <v>6171</v>
      </c>
      <c r="C242" s="16">
        <v>5169</v>
      </c>
      <c r="D242" s="17" t="s">
        <v>11</v>
      </c>
      <c r="E242" s="16"/>
      <c r="F242" s="17"/>
      <c r="G242" s="16"/>
      <c r="H242" s="18">
        <v>20</v>
      </c>
      <c r="I242" s="18">
        <v>20</v>
      </c>
      <c r="J242" s="19">
        <v>20</v>
      </c>
    </row>
    <row r="243" spans="1:10" ht="15" customHeight="1" x14ac:dyDescent="0.2">
      <c r="A243" s="16">
        <v>46</v>
      </c>
      <c r="B243" s="16">
        <v>6171</v>
      </c>
      <c r="C243" s="16">
        <v>5171</v>
      </c>
      <c r="D243" s="17" t="s">
        <v>24</v>
      </c>
      <c r="E243" s="16"/>
      <c r="F243" s="17"/>
      <c r="G243" s="16"/>
      <c r="H243" s="18">
        <v>25</v>
      </c>
      <c r="I243" s="18">
        <v>25</v>
      </c>
      <c r="J243" s="19">
        <v>20</v>
      </c>
    </row>
    <row r="244" spans="1:10" ht="15" customHeight="1" x14ac:dyDescent="0.2">
      <c r="A244" s="16">
        <v>46</v>
      </c>
      <c r="B244" s="16">
        <v>6171</v>
      </c>
      <c r="C244" s="16">
        <v>5362</v>
      </c>
      <c r="D244" s="17" t="s">
        <v>114</v>
      </c>
      <c r="E244" s="16"/>
      <c r="F244" s="17"/>
      <c r="G244" s="16"/>
      <c r="H244" s="18">
        <v>100</v>
      </c>
      <c r="I244" s="18">
        <v>100</v>
      </c>
      <c r="J244" s="19">
        <v>50</v>
      </c>
    </row>
    <row r="245" spans="1:10" ht="15" customHeight="1" x14ac:dyDescent="0.2">
      <c r="A245"/>
      <c r="B245"/>
      <c r="C245"/>
      <c r="D245"/>
      <c r="E245"/>
      <c r="F245"/>
      <c r="G245"/>
      <c r="H245"/>
      <c r="I245"/>
      <c r="J245"/>
    </row>
    <row r="246" spans="1:10" ht="15" customHeight="1" x14ac:dyDescent="0.2">
      <c r="A246" s="4" t="s">
        <v>381</v>
      </c>
      <c r="B246" s="4"/>
      <c r="C246" s="4"/>
      <c r="D246" s="5"/>
      <c r="E246" s="4"/>
      <c r="F246" s="5"/>
      <c r="G246" s="4"/>
      <c r="H246" s="10">
        <f>SUM(H235:H245)</f>
        <v>257</v>
      </c>
      <c r="I246" s="10">
        <f>SUM(I235:I245)</f>
        <v>257</v>
      </c>
      <c r="J246" s="11">
        <f>SUM(J235:J245)</f>
        <v>172</v>
      </c>
    </row>
    <row r="247" spans="1:10" ht="15" customHeight="1" x14ac:dyDescent="0.2">
      <c r="A247"/>
      <c r="B247"/>
      <c r="C247"/>
      <c r="D247"/>
      <c r="E247"/>
      <c r="F247"/>
      <c r="G247"/>
      <c r="H247"/>
      <c r="I247"/>
      <c r="J247"/>
    </row>
    <row r="248" spans="1:10" ht="15" customHeight="1" x14ac:dyDescent="0.2">
      <c r="A248" s="6" t="s">
        <v>380</v>
      </c>
      <c r="B248" s="6"/>
      <c r="C248" s="6"/>
      <c r="D248" s="7"/>
      <c r="E248" s="6"/>
      <c r="F248" s="7"/>
      <c r="G248" s="6"/>
      <c r="H248" s="12">
        <f>H246</f>
        <v>257</v>
      </c>
      <c r="I248" s="12">
        <f>I246</f>
        <v>257</v>
      </c>
      <c r="J248" s="13">
        <f>J246</f>
        <v>172</v>
      </c>
    </row>
    <row r="249" spans="1:10" ht="15" customHeight="1" x14ac:dyDescent="0.2">
      <c r="A249"/>
      <c r="B249"/>
      <c r="C249"/>
      <c r="D249"/>
      <c r="E249"/>
      <c r="F249"/>
      <c r="G249"/>
      <c r="H249"/>
      <c r="I249"/>
      <c r="J249"/>
    </row>
    <row r="250" spans="1:10" ht="15" customHeight="1" x14ac:dyDescent="0.2">
      <c r="A250" s="8" t="s">
        <v>379</v>
      </c>
      <c r="B250" s="8"/>
      <c r="C250" s="8"/>
      <c r="D250" s="9"/>
      <c r="E250" s="8"/>
      <c r="F250" s="9"/>
      <c r="G250" s="8"/>
      <c r="H250" s="14">
        <f>H21+H96+H127+H208+H234</f>
        <v>18262.400000000001</v>
      </c>
      <c r="I250" s="14">
        <f>I21+I96+I127+I208+I234</f>
        <v>19436.400000000001</v>
      </c>
      <c r="J250" s="15">
        <f>J21+J96+J127+J208+J234</f>
        <v>21349.5</v>
      </c>
    </row>
    <row r="251" spans="1:10" ht="15" customHeight="1" x14ac:dyDescent="0.2">
      <c r="A251" s="8" t="s">
        <v>378</v>
      </c>
      <c r="B251" s="8"/>
      <c r="C251" s="8"/>
      <c r="D251" s="9"/>
      <c r="E251" s="8"/>
      <c r="F251" s="9"/>
      <c r="G251" s="8"/>
      <c r="H251" s="14">
        <f>H88+H118+H154+H226+H248</f>
        <v>46461</v>
      </c>
      <c r="I251" s="14">
        <f>I88+I118+I154+I226+I248</f>
        <v>141479.70000000001</v>
      </c>
      <c r="J251" s="15">
        <f>J88+J118+J154+J226+J248</f>
        <v>105957</v>
      </c>
    </row>
    <row r="254" spans="1:10" ht="15" customHeight="1" x14ac:dyDescent="0.2">
      <c r="J254" s="24"/>
    </row>
    <row r="256" spans="1:10" ht="15" customHeight="1" x14ac:dyDescent="0.2">
      <c r="J256" s="24"/>
    </row>
  </sheetData>
  <mergeCells count="6">
    <mergeCell ref="A1:J1"/>
    <mergeCell ref="A228:J228"/>
    <mergeCell ref="A156:J156"/>
    <mergeCell ref="A120:J120"/>
    <mergeCell ref="A90:J90"/>
    <mergeCell ref="A4:J4"/>
  </mergeCells>
  <pageMargins left="0.19685039369791668" right="0.19685039369791668" top="0.19685039369791668" bottom="0.39370078739583336" header="0.19685039369791668" footer="0.19685039369791668"/>
  <pageSetup paperSize="9" fitToHeight="0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J70"/>
  <sheetViews>
    <sheetView tabSelected="1" zoomScale="74" zoomScaleNormal="74" workbookViewId="0">
      <pane ySplit="2" topLeftCell="A3" activePane="bottomLeft" state="frozenSplit"/>
      <selection sqref="A1:J1"/>
      <selection pane="bottomLeft" activeCell="J3" sqref="J3"/>
    </sheetView>
  </sheetViews>
  <sheetFormatPr defaultRowHeight="15" customHeight="1" x14ac:dyDescent="0.2"/>
  <cols>
    <col min="1" max="1" width="7.75" style="1" customWidth="1"/>
    <col min="2" max="3" width="5.75" style="1" customWidth="1"/>
    <col min="4" max="4" width="36.75" style="2" customWidth="1"/>
    <col min="5" max="5" width="8.75" style="1" customWidth="1"/>
    <col min="6" max="6" width="45.75" style="2" customWidth="1"/>
    <col min="7" max="7" width="6.75" style="1" customWidth="1"/>
    <col min="8" max="10" width="13.75" style="3" customWidth="1"/>
    <col min="11" max="11" width="13.75" customWidth="1"/>
  </cols>
  <sheetData>
    <row r="1" spans="1:10" s="23" customFormat="1" ht="30" customHeight="1" x14ac:dyDescent="0.2">
      <c r="A1" s="53" t="s">
        <v>228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s="23" customFormat="1" ht="30" customHeight="1" x14ac:dyDescent="0.2">
      <c r="A2" s="20" t="s">
        <v>491</v>
      </c>
      <c r="B2" s="20" t="s">
        <v>0</v>
      </c>
      <c r="C2" s="20" t="s">
        <v>1</v>
      </c>
      <c r="D2" s="21" t="s">
        <v>2</v>
      </c>
      <c r="E2" s="20" t="s">
        <v>3</v>
      </c>
      <c r="F2" s="21" t="s">
        <v>4</v>
      </c>
      <c r="G2" s="20" t="s">
        <v>5</v>
      </c>
      <c r="H2" s="22" t="s">
        <v>492</v>
      </c>
      <c r="I2" s="22" t="s">
        <v>493</v>
      </c>
      <c r="J2" s="22" t="s">
        <v>519</v>
      </c>
    </row>
    <row r="3" spans="1:10" ht="15" customHeight="1" x14ac:dyDescent="0.2">
      <c r="A3"/>
      <c r="B3"/>
      <c r="C3"/>
      <c r="D3"/>
      <c r="E3"/>
      <c r="F3"/>
      <c r="G3"/>
      <c r="H3"/>
      <c r="I3"/>
      <c r="J3"/>
    </row>
    <row r="4" spans="1:10" ht="15" customHeight="1" x14ac:dyDescent="0.2">
      <c r="A4" s="16">
        <v>50</v>
      </c>
      <c r="B4" s="16"/>
      <c r="C4" s="16">
        <v>4116</v>
      </c>
      <c r="D4" s="17" t="s">
        <v>27</v>
      </c>
      <c r="E4" s="16"/>
      <c r="F4" s="17"/>
      <c r="G4" s="16">
        <v>13010</v>
      </c>
      <c r="H4" s="18">
        <v>270</v>
      </c>
      <c r="I4" s="18">
        <v>270</v>
      </c>
      <c r="J4" s="19">
        <v>178.2</v>
      </c>
    </row>
    <row r="5" spans="1:10" ht="15" customHeight="1" x14ac:dyDescent="0.2">
      <c r="A5" s="16">
        <v>50</v>
      </c>
      <c r="B5" s="16"/>
      <c r="C5" s="16">
        <v>4116</v>
      </c>
      <c r="D5" s="17" t="s">
        <v>27</v>
      </c>
      <c r="E5" s="16"/>
      <c r="F5" s="17"/>
      <c r="G5" s="16">
        <v>13011</v>
      </c>
      <c r="H5" s="18">
        <v>3100</v>
      </c>
      <c r="I5" s="18">
        <v>0</v>
      </c>
      <c r="J5" s="19">
        <v>0</v>
      </c>
    </row>
    <row r="6" spans="1:10" ht="15" customHeight="1" x14ac:dyDescent="0.2">
      <c r="A6" s="16">
        <v>50</v>
      </c>
      <c r="B6" s="16"/>
      <c r="C6" s="16">
        <v>4116</v>
      </c>
      <c r="D6" s="17" t="s">
        <v>27</v>
      </c>
      <c r="E6" s="16"/>
      <c r="F6" s="17"/>
      <c r="G6" s="16">
        <v>13024</v>
      </c>
      <c r="H6" s="18">
        <v>0</v>
      </c>
      <c r="I6" s="18">
        <v>3100</v>
      </c>
      <c r="J6" s="19">
        <v>2800</v>
      </c>
    </row>
    <row r="7" spans="1:10" ht="15" customHeight="1" x14ac:dyDescent="0.2">
      <c r="A7" s="16">
        <v>50</v>
      </c>
      <c r="B7" s="16"/>
      <c r="C7" s="16">
        <v>4121</v>
      </c>
      <c r="D7" s="17" t="s">
        <v>7</v>
      </c>
      <c r="E7" s="16"/>
      <c r="F7" s="17"/>
      <c r="G7" s="16"/>
      <c r="H7" s="18">
        <v>539.79999999999995</v>
      </c>
      <c r="I7" s="18">
        <v>539.79999999999995</v>
      </c>
      <c r="J7" s="19">
        <v>604.79999999999995</v>
      </c>
    </row>
    <row r="8" spans="1:10" ht="15" customHeight="1" x14ac:dyDescent="0.2">
      <c r="A8"/>
      <c r="B8"/>
      <c r="C8"/>
      <c r="D8"/>
      <c r="E8"/>
      <c r="F8"/>
      <c r="G8"/>
      <c r="H8"/>
      <c r="I8"/>
      <c r="J8"/>
    </row>
    <row r="9" spans="1:10" ht="15" customHeight="1" x14ac:dyDescent="0.2">
      <c r="A9" s="4" t="s">
        <v>413</v>
      </c>
      <c r="B9" s="4"/>
      <c r="C9" s="4"/>
      <c r="D9" s="5"/>
      <c r="E9" s="4"/>
      <c r="F9" s="5"/>
      <c r="G9" s="4"/>
      <c r="H9" s="10">
        <f>SUM(H3:H8)</f>
        <v>3909.8</v>
      </c>
      <c r="I9" s="10">
        <f>SUM(I3:I8)</f>
        <v>3909.8</v>
      </c>
      <c r="J9" s="11">
        <f>SUM(J3:J8)</f>
        <v>3583</v>
      </c>
    </row>
    <row r="10" spans="1:10" ht="15" customHeight="1" x14ac:dyDescent="0.2">
      <c r="A10"/>
      <c r="B10"/>
      <c r="C10"/>
      <c r="D10"/>
      <c r="E10"/>
      <c r="F10"/>
      <c r="G10"/>
      <c r="H10"/>
      <c r="I10"/>
      <c r="J10"/>
    </row>
    <row r="11" spans="1:10" ht="15" customHeight="1" x14ac:dyDescent="0.2">
      <c r="A11" s="6" t="s">
        <v>411</v>
      </c>
      <c r="B11" s="6"/>
      <c r="C11" s="6"/>
      <c r="D11" s="7"/>
      <c r="E11" s="6"/>
      <c r="F11" s="7"/>
      <c r="G11" s="6"/>
      <c r="H11" s="12">
        <f>H9</f>
        <v>3909.8</v>
      </c>
      <c r="I11" s="12">
        <f>I9</f>
        <v>3909.8</v>
      </c>
      <c r="J11" s="13">
        <f>J9</f>
        <v>3583</v>
      </c>
    </row>
    <row r="12" spans="1:10" ht="15" customHeight="1" x14ac:dyDescent="0.2">
      <c r="A12"/>
      <c r="B12"/>
      <c r="C12"/>
      <c r="D12"/>
      <c r="E12"/>
      <c r="F12"/>
      <c r="G12"/>
      <c r="H12"/>
      <c r="I12"/>
      <c r="J12"/>
    </row>
    <row r="13" spans="1:10" ht="15" customHeight="1" x14ac:dyDescent="0.2">
      <c r="A13" s="16">
        <v>50</v>
      </c>
      <c r="B13" s="16">
        <v>3421</v>
      </c>
      <c r="C13" s="16">
        <v>5139</v>
      </c>
      <c r="D13" s="17" t="s">
        <v>10</v>
      </c>
      <c r="E13" s="16"/>
      <c r="F13" s="17"/>
      <c r="G13" s="16"/>
      <c r="H13" s="18">
        <v>0</v>
      </c>
      <c r="I13" s="18">
        <v>50</v>
      </c>
      <c r="J13" s="19">
        <v>25</v>
      </c>
    </row>
    <row r="14" spans="1:10" ht="15" customHeight="1" x14ac:dyDescent="0.2">
      <c r="A14" s="16">
        <v>50</v>
      </c>
      <c r="B14" s="16">
        <v>3429</v>
      </c>
      <c r="C14" s="16">
        <v>5136</v>
      </c>
      <c r="D14" s="17" t="s">
        <v>227</v>
      </c>
      <c r="E14" s="16">
        <v>701</v>
      </c>
      <c r="F14" s="17" t="s">
        <v>229</v>
      </c>
      <c r="G14" s="16"/>
      <c r="H14" s="18">
        <v>3</v>
      </c>
      <c r="I14" s="18">
        <v>3</v>
      </c>
      <c r="J14" s="19">
        <v>3</v>
      </c>
    </row>
    <row r="15" spans="1:10" ht="15" customHeight="1" x14ac:dyDescent="0.2">
      <c r="A15" s="16">
        <v>50</v>
      </c>
      <c r="B15" s="16">
        <v>3429</v>
      </c>
      <c r="C15" s="16">
        <v>5137</v>
      </c>
      <c r="D15" s="17" t="s">
        <v>16</v>
      </c>
      <c r="E15" s="16">
        <v>701</v>
      </c>
      <c r="F15" s="17" t="s">
        <v>229</v>
      </c>
      <c r="G15" s="16"/>
      <c r="H15" s="18">
        <v>30</v>
      </c>
      <c r="I15" s="18">
        <v>30</v>
      </c>
      <c r="J15" s="19">
        <v>30</v>
      </c>
    </row>
    <row r="16" spans="1:10" ht="15" customHeight="1" x14ac:dyDescent="0.2">
      <c r="A16" s="16">
        <v>50</v>
      </c>
      <c r="B16" s="16">
        <v>3429</v>
      </c>
      <c r="C16" s="16">
        <v>5139</v>
      </c>
      <c r="D16" s="17" t="s">
        <v>10</v>
      </c>
      <c r="E16" s="16">
        <v>701</v>
      </c>
      <c r="F16" s="17" t="s">
        <v>229</v>
      </c>
      <c r="G16" s="16"/>
      <c r="H16" s="18">
        <v>10</v>
      </c>
      <c r="I16" s="18">
        <v>10</v>
      </c>
      <c r="J16" s="19">
        <v>15</v>
      </c>
    </row>
    <row r="17" spans="1:10" ht="15" customHeight="1" x14ac:dyDescent="0.2">
      <c r="A17" s="16">
        <v>50</v>
      </c>
      <c r="B17" s="16">
        <v>3429</v>
      </c>
      <c r="C17" s="16">
        <v>5151</v>
      </c>
      <c r="D17" s="17" t="s">
        <v>17</v>
      </c>
      <c r="E17" s="16">
        <v>701</v>
      </c>
      <c r="F17" s="17" t="s">
        <v>229</v>
      </c>
      <c r="G17" s="16"/>
      <c r="H17" s="18">
        <v>2</v>
      </c>
      <c r="I17" s="18">
        <v>2</v>
      </c>
      <c r="J17" s="19">
        <v>3</v>
      </c>
    </row>
    <row r="18" spans="1:10" ht="15" customHeight="1" x14ac:dyDescent="0.2">
      <c r="A18" s="16">
        <v>50</v>
      </c>
      <c r="B18" s="16">
        <v>3429</v>
      </c>
      <c r="C18" s="16">
        <v>5154</v>
      </c>
      <c r="D18" s="17" t="s">
        <v>19</v>
      </c>
      <c r="E18" s="16">
        <v>701</v>
      </c>
      <c r="F18" s="17" t="s">
        <v>229</v>
      </c>
      <c r="G18" s="16"/>
      <c r="H18" s="18">
        <v>9</v>
      </c>
      <c r="I18" s="18">
        <v>9</v>
      </c>
      <c r="J18" s="19">
        <v>10</v>
      </c>
    </row>
    <row r="19" spans="1:10" ht="15" customHeight="1" x14ac:dyDescent="0.2">
      <c r="A19" s="16">
        <v>50</v>
      </c>
      <c r="B19" s="16">
        <v>3429</v>
      </c>
      <c r="C19" s="16">
        <v>5169</v>
      </c>
      <c r="D19" s="17" t="s">
        <v>11</v>
      </c>
      <c r="E19" s="16">
        <v>701</v>
      </c>
      <c r="F19" s="17" t="s">
        <v>229</v>
      </c>
      <c r="G19" s="16"/>
      <c r="H19" s="18">
        <v>71</v>
      </c>
      <c r="I19" s="18">
        <v>71</v>
      </c>
      <c r="J19" s="19">
        <v>75</v>
      </c>
    </row>
    <row r="20" spans="1:10" ht="15" customHeight="1" x14ac:dyDescent="0.2">
      <c r="A20" s="16">
        <v>50</v>
      </c>
      <c r="B20" s="16">
        <v>3900</v>
      </c>
      <c r="C20" s="16">
        <v>5169</v>
      </c>
      <c r="D20" s="17" t="s">
        <v>11</v>
      </c>
      <c r="E20" s="16">
        <v>709</v>
      </c>
      <c r="F20" s="17" t="s">
        <v>230</v>
      </c>
      <c r="G20" s="16"/>
      <c r="H20" s="18">
        <v>350</v>
      </c>
      <c r="I20" s="18">
        <v>333.7</v>
      </c>
      <c r="J20" s="19">
        <v>350</v>
      </c>
    </row>
    <row r="21" spans="1:10" ht="15" customHeight="1" x14ac:dyDescent="0.2">
      <c r="A21" s="16">
        <v>50</v>
      </c>
      <c r="B21" s="16">
        <v>3900</v>
      </c>
      <c r="C21" s="16">
        <v>5811</v>
      </c>
      <c r="D21" s="17" t="s">
        <v>231</v>
      </c>
      <c r="E21" s="16"/>
      <c r="F21" s="17"/>
      <c r="G21" s="16"/>
      <c r="H21" s="18">
        <v>0</v>
      </c>
      <c r="I21" s="18">
        <v>16.3</v>
      </c>
      <c r="J21" s="19">
        <v>0</v>
      </c>
    </row>
    <row r="22" spans="1:10" ht="15" customHeight="1" x14ac:dyDescent="0.2">
      <c r="A22" s="16">
        <v>50</v>
      </c>
      <c r="B22" s="16">
        <v>4339</v>
      </c>
      <c r="C22" s="16">
        <v>5011</v>
      </c>
      <c r="D22" s="17" t="s">
        <v>232</v>
      </c>
      <c r="E22" s="16"/>
      <c r="F22" s="17"/>
      <c r="G22" s="16">
        <v>13010</v>
      </c>
      <c r="H22" s="18">
        <v>0</v>
      </c>
      <c r="I22" s="18">
        <v>386.6</v>
      </c>
      <c r="J22" s="19">
        <v>121.8</v>
      </c>
    </row>
    <row r="23" spans="1:10" ht="15" customHeight="1" x14ac:dyDescent="0.2">
      <c r="A23" s="16">
        <v>50</v>
      </c>
      <c r="B23" s="16">
        <v>4339</v>
      </c>
      <c r="C23" s="16">
        <v>5031</v>
      </c>
      <c r="D23" s="17" t="s">
        <v>233</v>
      </c>
      <c r="E23" s="16"/>
      <c r="F23" s="17"/>
      <c r="G23" s="16">
        <v>13010</v>
      </c>
      <c r="H23" s="18">
        <v>0</v>
      </c>
      <c r="I23" s="18">
        <v>50.5</v>
      </c>
      <c r="J23" s="19">
        <v>0</v>
      </c>
    </row>
    <row r="24" spans="1:10" ht="15" customHeight="1" x14ac:dyDescent="0.2">
      <c r="A24" s="16">
        <v>50</v>
      </c>
      <c r="B24" s="16">
        <v>4339</v>
      </c>
      <c r="C24" s="16">
        <v>5032</v>
      </c>
      <c r="D24" s="17" t="s">
        <v>234</v>
      </c>
      <c r="E24" s="16"/>
      <c r="F24" s="17"/>
      <c r="G24" s="16">
        <v>13010</v>
      </c>
      <c r="H24" s="18">
        <v>0</v>
      </c>
      <c r="I24" s="18">
        <v>18.399999999999999</v>
      </c>
      <c r="J24" s="19">
        <v>0</v>
      </c>
    </row>
    <row r="25" spans="1:10" ht="15" customHeight="1" x14ac:dyDescent="0.2">
      <c r="A25" s="16">
        <v>50</v>
      </c>
      <c r="B25" s="16">
        <v>4339</v>
      </c>
      <c r="C25" s="16">
        <v>5038</v>
      </c>
      <c r="D25" s="17" t="s">
        <v>235</v>
      </c>
      <c r="E25" s="16"/>
      <c r="F25" s="17"/>
      <c r="G25" s="16">
        <v>13010</v>
      </c>
      <c r="H25" s="18">
        <v>1.1000000000000001</v>
      </c>
      <c r="I25" s="18">
        <v>1.2</v>
      </c>
      <c r="J25" s="19">
        <v>0</v>
      </c>
    </row>
    <row r="26" spans="1:10" ht="15" customHeight="1" x14ac:dyDescent="0.2">
      <c r="A26" s="16">
        <v>50</v>
      </c>
      <c r="B26" s="16">
        <v>4339</v>
      </c>
      <c r="C26" s="16">
        <v>5136</v>
      </c>
      <c r="D26" s="17" t="s">
        <v>227</v>
      </c>
      <c r="E26" s="16"/>
      <c r="F26" s="17"/>
      <c r="G26" s="16">
        <v>13010</v>
      </c>
      <c r="H26" s="18">
        <v>1</v>
      </c>
      <c r="I26" s="18">
        <v>1</v>
      </c>
      <c r="J26" s="19">
        <v>1</v>
      </c>
    </row>
    <row r="27" spans="1:10" ht="15" customHeight="1" x14ac:dyDescent="0.2">
      <c r="A27" s="16">
        <v>50</v>
      </c>
      <c r="B27" s="16">
        <v>4339</v>
      </c>
      <c r="C27" s="16">
        <v>5156</v>
      </c>
      <c r="D27" s="17" t="s">
        <v>20</v>
      </c>
      <c r="E27" s="16"/>
      <c r="F27" s="17"/>
      <c r="G27" s="16">
        <v>13010</v>
      </c>
      <c r="H27" s="18">
        <v>1</v>
      </c>
      <c r="I27" s="18">
        <v>1</v>
      </c>
      <c r="J27" s="19">
        <v>1</v>
      </c>
    </row>
    <row r="28" spans="1:10" ht="15" customHeight="1" x14ac:dyDescent="0.2">
      <c r="A28" s="16">
        <v>50</v>
      </c>
      <c r="B28" s="16">
        <v>4339</v>
      </c>
      <c r="C28" s="16">
        <v>5167</v>
      </c>
      <c r="D28" s="17" t="s">
        <v>23</v>
      </c>
      <c r="E28" s="16"/>
      <c r="F28" s="17"/>
      <c r="G28" s="16">
        <v>13010</v>
      </c>
      <c r="H28" s="18">
        <v>4.4000000000000004</v>
      </c>
      <c r="I28" s="18">
        <v>4.4000000000000004</v>
      </c>
      <c r="J28" s="19">
        <v>4.4000000000000004</v>
      </c>
    </row>
    <row r="29" spans="1:10" ht="15" customHeight="1" x14ac:dyDescent="0.2">
      <c r="A29" s="16">
        <v>50</v>
      </c>
      <c r="B29" s="16">
        <v>4339</v>
      </c>
      <c r="C29" s="16">
        <v>5169</v>
      </c>
      <c r="D29" s="17" t="s">
        <v>11</v>
      </c>
      <c r="E29" s="16"/>
      <c r="F29" s="17"/>
      <c r="G29" s="16">
        <v>13010</v>
      </c>
      <c r="H29" s="18">
        <v>50</v>
      </c>
      <c r="I29" s="18">
        <v>50</v>
      </c>
      <c r="J29" s="19">
        <v>50</v>
      </c>
    </row>
    <row r="30" spans="1:10" ht="15" customHeight="1" x14ac:dyDescent="0.2">
      <c r="A30" s="16">
        <v>50</v>
      </c>
      <c r="B30" s="16">
        <v>4339</v>
      </c>
      <c r="C30" s="16">
        <v>5169</v>
      </c>
      <c r="D30" s="17" t="s">
        <v>11</v>
      </c>
      <c r="E30" s="16">
        <v>706</v>
      </c>
      <c r="F30" s="17" t="s">
        <v>236</v>
      </c>
      <c r="G30" s="16"/>
      <c r="H30" s="18">
        <v>100</v>
      </c>
      <c r="I30" s="18">
        <v>100</v>
      </c>
      <c r="J30" s="19">
        <v>100</v>
      </c>
    </row>
    <row r="31" spans="1:10" ht="15" customHeight="1" x14ac:dyDescent="0.2">
      <c r="A31" s="16">
        <v>50</v>
      </c>
      <c r="B31" s="16">
        <v>4339</v>
      </c>
      <c r="C31" s="16">
        <v>5173</v>
      </c>
      <c r="D31" s="17" t="s">
        <v>237</v>
      </c>
      <c r="E31" s="16"/>
      <c r="F31" s="17"/>
      <c r="G31" s="16">
        <v>13010</v>
      </c>
      <c r="H31" s="18">
        <v>1</v>
      </c>
      <c r="I31" s="18">
        <v>1</v>
      </c>
      <c r="J31" s="19">
        <v>0</v>
      </c>
    </row>
    <row r="32" spans="1:10" ht="15" customHeight="1" x14ac:dyDescent="0.2">
      <c r="A32" s="16">
        <v>50</v>
      </c>
      <c r="B32" s="16">
        <v>4339</v>
      </c>
      <c r="C32" s="16">
        <v>5424</v>
      </c>
      <c r="D32" s="17" t="s">
        <v>238</v>
      </c>
      <c r="E32" s="16"/>
      <c r="F32" s="17"/>
      <c r="G32" s="16">
        <v>13010</v>
      </c>
      <c r="H32" s="18">
        <v>0</v>
      </c>
      <c r="I32" s="18">
        <v>2.2000000000000002</v>
      </c>
      <c r="J32" s="19">
        <v>0</v>
      </c>
    </row>
    <row r="33" spans="1:10" ht="15" customHeight="1" x14ac:dyDescent="0.2">
      <c r="A33" s="16">
        <v>50</v>
      </c>
      <c r="B33" s="16">
        <v>4351</v>
      </c>
      <c r="C33" s="16">
        <v>5021</v>
      </c>
      <c r="D33" s="17" t="s">
        <v>15</v>
      </c>
      <c r="E33" s="16">
        <v>705</v>
      </c>
      <c r="F33" s="17" t="s">
        <v>239</v>
      </c>
      <c r="G33" s="16"/>
      <c r="H33" s="18">
        <v>10</v>
      </c>
      <c r="I33" s="18">
        <v>10</v>
      </c>
      <c r="J33" s="19">
        <v>0</v>
      </c>
    </row>
    <row r="34" spans="1:10" ht="15" customHeight="1" x14ac:dyDescent="0.2">
      <c r="A34" s="16">
        <v>50</v>
      </c>
      <c r="B34" s="16">
        <v>4351</v>
      </c>
      <c r="C34" s="16">
        <v>5169</v>
      </c>
      <c r="D34" s="17" t="s">
        <v>11</v>
      </c>
      <c r="E34" s="16">
        <v>705</v>
      </c>
      <c r="F34" s="17" t="s">
        <v>239</v>
      </c>
      <c r="G34" s="16"/>
      <c r="H34" s="18">
        <v>0</v>
      </c>
      <c r="I34" s="18">
        <v>0</v>
      </c>
      <c r="J34" s="19">
        <v>7</v>
      </c>
    </row>
    <row r="35" spans="1:10" ht="15" customHeight="1" x14ac:dyDescent="0.2">
      <c r="A35" s="16">
        <v>50</v>
      </c>
      <c r="B35" s="16">
        <v>4351</v>
      </c>
      <c r="C35" s="16">
        <v>5175</v>
      </c>
      <c r="D35" s="17" t="s">
        <v>240</v>
      </c>
      <c r="E35" s="16">
        <v>705</v>
      </c>
      <c r="F35" s="17" t="s">
        <v>239</v>
      </c>
      <c r="G35" s="16"/>
      <c r="H35" s="18">
        <v>6</v>
      </c>
      <c r="I35" s="18">
        <v>6</v>
      </c>
      <c r="J35" s="19">
        <v>8</v>
      </c>
    </row>
    <row r="36" spans="1:10" ht="15" customHeight="1" x14ac:dyDescent="0.2">
      <c r="A36" s="16">
        <v>50</v>
      </c>
      <c r="B36" s="16">
        <v>4351</v>
      </c>
      <c r="C36" s="16">
        <v>5194</v>
      </c>
      <c r="D36" s="17" t="s">
        <v>241</v>
      </c>
      <c r="E36" s="16">
        <v>705</v>
      </c>
      <c r="F36" s="17" t="s">
        <v>239</v>
      </c>
      <c r="G36" s="16"/>
      <c r="H36" s="18">
        <v>1</v>
      </c>
      <c r="I36" s="18">
        <v>1</v>
      </c>
      <c r="J36" s="19">
        <v>1</v>
      </c>
    </row>
    <row r="37" spans="1:10" ht="15" customHeight="1" x14ac:dyDescent="0.2">
      <c r="A37" s="16">
        <v>50</v>
      </c>
      <c r="B37" s="16">
        <v>4351</v>
      </c>
      <c r="C37" s="16">
        <v>5223</v>
      </c>
      <c r="D37" s="17" t="s">
        <v>242</v>
      </c>
      <c r="E37" s="16">
        <v>703</v>
      </c>
      <c r="F37" s="17" t="s">
        <v>243</v>
      </c>
      <c r="G37" s="16"/>
      <c r="H37" s="18">
        <v>1451</v>
      </c>
      <c r="I37" s="18">
        <v>1451</v>
      </c>
      <c r="J37" s="19">
        <v>1610.8</v>
      </c>
    </row>
    <row r="38" spans="1:10" ht="15" customHeight="1" x14ac:dyDescent="0.2">
      <c r="A38" s="16">
        <v>50</v>
      </c>
      <c r="B38" s="16">
        <v>4351</v>
      </c>
      <c r="C38" s="16">
        <v>5229</v>
      </c>
      <c r="D38" s="17" t="s">
        <v>244</v>
      </c>
      <c r="E38" s="16">
        <v>708</v>
      </c>
      <c r="F38" s="17" t="s">
        <v>245</v>
      </c>
      <c r="G38" s="16"/>
      <c r="H38" s="18">
        <v>340</v>
      </c>
      <c r="I38" s="18">
        <v>340</v>
      </c>
      <c r="J38" s="19">
        <v>390</v>
      </c>
    </row>
    <row r="39" spans="1:10" ht="15" customHeight="1" x14ac:dyDescent="0.2">
      <c r="A39" s="16">
        <v>50</v>
      </c>
      <c r="B39" s="16">
        <v>4379</v>
      </c>
      <c r="C39" s="16">
        <v>5229</v>
      </c>
      <c r="D39" s="17" t="s">
        <v>244</v>
      </c>
      <c r="E39" s="16">
        <v>702</v>
      </c>
      <c r="F39" s="17" t="s">
        <v>246</v>
      </c>
      <c r="G39" s="16"/>
      <c r="H39" s="18">
        <v>60</v>
      </c>
      <c r="I39" s="18">
        <v>60</v>
      </c>
      <c r="J39" s="19">
        <v>70</v>
      </c>
    </row>
    <row r="40" spans="1:10" ht="15" customHeight="1" x14ac:dyDescent="0.2">
      <c r="A40" s="16">
        <v>50</v>
      </c>
      <c r="B40" s="16">
        <v>6171</v>
      </c>
      <c r="C40" s="16">
        <v>5011</v>
      </c>
      <c r="D40" s="17" t="s">
        <v>232</v>
      </c>
      <c r="E40" s="16"/>
      <c r="F40" s="17"/>
      <c r="G40" s="16">
        <v>13024</v>
      </c>
      <c r="H40" s="18">
        <v>2356</v>
      </c>
      <c r="I40" s="18">
        <v>2226.3000000000002</v>
      </c>
      <c r="J40" s="19">
        <v>2356.4</v>
      </c>
    </row>
    <row r="41" spans="1:10" ht="15" customHeight="1" x14ac:dyDescent="0.2">
      <c r="A41" s="16">
        <v>50</v>
      </c>
      <c r="B41" s="16">
        <v>6171</v>
      </c>
      <c r="C41" s="16">
        <v>5021</v>
      </c>
      <c r="D41" s="17" t="s">
        <v>15</v>
      </c>
      <c r="E41" s="16"/>
      <c r="F41" s="17"/>
      <c r="G41" s="16">
        <v>13024</v>
      </c>
      <c r="H41" s="18">
        <v>25</v>
      </c>
      <c r="I41" s="18">
        <v>25</v>
      </c>
      <c r="J41" s="19">
        <v>25</v>
      </c>
    </row>
    <row r="42" spans="1:10" ht="15" customHeight="1" x14ac:dyDescent="0.2">
      <c r="A42" s="16">
        <v>50</v>
      </c>
      <c r="B42" s="16">
        <v>6171</v>
      </c>
      <c r="C42" s="16">
        <v>5031</v>
      </c>
      <c r="D42" s="17" t="s">
        <v>233</v>
      </c>
      <c r="E42" s="16"/>
      <c r="F42" s="17"/>
      <c r="G42" s="16">
        <v>13024</v>
      </c>
      <c r="H42" s="18">
        <v>613</v>
      </c>
      <c r="I42" s="18">
        <v>613</v>
      </c>
      <c r="J42" s="19">
        <v>585</v>
      </c>
    </row>
    <row r="43" spans="1:10" ht="15" customHeight="1" x14ac:dyDescent="0.2">
      <c r="A43" s="16">
        <v>50</v>
      </c>
      <c r="B43" s="16">
        <v>6171</v>
      </c>
      <c r="C43" s="16">
        <v>5032</v>
      </c>
      <c r="D43" s="17" t="s">
        <v>234</v>
      </c>
      <c r="E43" s="16"/>
      <c r="F43" s="17"/>
      <c r="G43" s="16">
        <v>13024</v>
      </c>
      <c r="H43" s="18">
        <v>224</v>
      </c>
      <c r="I43" s="18">
        <v>224</v>
      </c>
      <c r="J43" s="19">
        <v>213</v>
      </c>
    </row>
    <row r="44" spans="1:10" ht="15" customHeight="1" x14ac:dyDescent="0.2">
      <c r="A44" s="16">
        <v>50</v>
      </c>
      <c r="B44" s="16">
        <v>6171</v>
      </c>
      <c r="C44" s="16">
        <v>5038</v>
      </c>
      <c r="D44" s="17" t="s">
        <v>235</v>
      </c>
      <c r="E44" s="16"/>
      <c r="F44" s="17"/>
      <c r="G44" s="16">
        <v>13024</v>
      </c>
      <c r="H44" s="18">
        <v>10</v>
      </c>
      <c r="I44" s="18">
        <v>10</v>
      </c>
      <c r="J44" s="19">
        <v>10</v>
      </c>
    </row>
    <row r="45" spans="1:10" ht="15" customHeight="1" x14ac:dyDescent="0.2">
      <c r="A45" s="16">
        <v>50</v>
      </c>
      <c r="B45" s="16">
        <v>6171</v>
      </c>
      <c r="C45" s="16">
        <v>5136</v>
      </c>
      <c r="D45" s="17" t="s">
        <v>227</v>
      </c>
      <c r="E45" s="16"/>
      <c r="F45" s="17"/>
      <c r="G45" s="16">
        <v>13024</v>
      </c>
      <c r="H45" s="18">
        <v>1</v>
      </c>
      <c r="I45" s="18">
        <v>1</v>
      </c>
      <c r="J45" s="19">
        <v>2</v>
      </c>
    </row>
    <row r="46" spans="1:10" ht="15" customHeight="1" x14ac:dyDescent="0.2">
      <c r="A46" s="16">
        <v>50</v>
      </c>
      <c r="B46" s="16">
        <v>6171</v>
      </c>
      <c r="C46" s="16">
        <v>5137</v>
      </c>
      <c r="D46" s="17" t="s">
        <v>16</v>
      </c>
      <c r="E46" s="16">
        <v>51371</v>
      </c>
      <c r="F46" s="17" t="s">
        <v>247</v>
      </c>
      <c r="G46" s="16">
        <v>13024</v>
      </c>
      <c r="H46" s="18">
        <v>10</v>
      </c>
      <c r="I46" s="18">
        <v>10</v>
      </c>
      <c r="J46" s="19">
        <v>10</v>
      </c>
    </row>
    <row r="47" spans="1:10" ht="15" customHeight="1" x14ac:dyDescent="0.2">
      <c r="A47" s="16">
        <v>50</v>
      </c>
      <c r="B47" s="16">
        <v>6171</v>
      </c>
      <c r="C47" s="16">
        <v>5137</v>
      </c>
      <c r="D47" s="17" t="s">
        <v>16</v>
      </c>
      <c r="E47" s="16">
        <v>51372</v>
      </c>
      <c r="F47" s="17" t="s">
        <v>248</v>
      </c>
      <c r="G47" s="16">
        <v>13024</v>
      </c>
      <c r="H47" s="18">
        <v>20</v>
      </c>
      <c r="I47" s="18">
        <v>20</v>
      </c>
      <c r="J47" s="19">
        <v>20</v>
      </c>
    </row>
    <row r="48" spans="1:10" ht="15" customHeight="1" x14ac:dyDescent="0.2">
      <c r="A48" s="16">
        <v>50</v>
      </c>
      <c r="B48" s="16">
        <v>6171</v>
      </c>
      <c r="C48" s="16">
        <v>5139</v>
      </c>
      <c r="D48" s="17" t="s">
        <v>10</v>
      </c>
      <c r="E48" s="16"/>
      <c r="F48" s="17"/>
      <c r="G48" s="16">
        <v>13024</v>
      </c>
      <c r="H48" s="18">
        <v>27</v>
      </c>
      <c r="I48" s="18">
        <v>27</v>
      </c>
      <c r="J48" s="19">
        <v>27</v>
      </c>
    </row>
    <row r="49" spans="1:10" ht="15" customHeight="1" x14ac:dyDescent="0.2">
      <c r="A49" s="16">
        <v>50</v>
      </c>
      <c r="B49" s="16">
        <v>6171</v>
      </c>
      <c r="C49" s="16">
        <v>5151</v>
      </c>
      <c r="D49" s="17" t="s">
        <v>17</v>
      </c>
      <c r="E49" s="16"/>
      <c r="F49" s="17"/>
      <c r="G49" s="16">
        <v>13024</v>
      </c>
      <c r="H49" s="18">
        <v>5</v>
      </c>
      <c r="I49" s="18">
        <v>5</v>
      </c>
      <c r="J49" s="19">
        <v>0</v>
      </c>
    </row>
    <row r="50" spans="1:10" ht="15" customHeight="1" x14ac:dyDescent="0.2">
      <c r="A50" s="16">
        <v>50</v>
      </c>
      <c r="B50" s="16">
        <v>6171</v>
      </c>
      <c r="C50" s="16">
        <v>5153</v>
      </c>
      <c r="D50" s="17" t="s">
        <v>18</v>
      </c>
      <c r="E50" s="16"/>
      <c r="F50" s="17"/>
      <c r="G50" s="16">
        <v>13024</v>
      </c>
      <c r="H50" s="18">
        <v>18</v>
      </c>
      <c r="I50" s="18">
        <v>18</v>
      </c>
      <c r="J50" s="19">
        <v>18</v>
      </c>
    </row>
    <row r="51" spans="1:10" ht="15" customHeight="1" x14ac:dyDescent="0.2">
      <c r="A51" s="16">
        <v>50</v>
      </c>
      <c r="B51" s="16">
        <v>6171</v>
      </c>
      <c r="C51" s="16">
        <v>5154</v>
      </c>
      <c r="D51" s="17" t="s">
        <v>19</v>
      </c>
      <c r="E51" s="16"/>
      <c r="F51" s="17"/>
      <c r="G51" s="16">
        <v>13024</v>
      </c>
      <c r="H51" s="18">
        <v>26</v>
      </c>
      <c r="I51" s="18">
        <v>26</v>
      </c>
      <c r="J51" s="19">
        <v>26</v>
      </c>
    </row>
    <row r="52" spans="1:10" ht="15" customHeight="1" x14ac:dyDescent="0.2">
      <c r="A52" s="16">
        <v>50</v>
      </c>
      <c r="B52" s="16">
        <v>6171</v>
      </c>
      <c r="C52" s="16">
        <v>5156</v>
      </c>
      <c r="D52" s="17" t="s">
        <v>20</v>
      </c>
      <c r="E52" s="16"/>
      <c r="F52" s="17"/>
      <c r="G52" s="16">
        <v>13024</v>
      </c>
      <c r="H52" s="18">
        <v>10</v>
      </c>
      <c r="I52" s="18">
        <v>15.3</v>
      </c>
      <c r="J52" s="19">
        <v>10.199999999999999</v>
      </c>
    </row>
    <row r="53" spans="1:10" ht="15" customHeight="1" x14ac:dyDescent="0.2">
      <c r="A53" s="16">
        <v>50</v>
      </c>
      <c r="B53" s="16">
        <v>6171</v>
      </c>
      <c r="C53" s="16">
        <v>5167</v>
      </c>
      <c r="D53" s="17" t="s">
        <v>23</v>
      </c>
      <c r="E53" s="16"/>
      <c r="F53" s="17"/>
      <c r="G53" s="16">
        <v>13024</v>
      </c>
      <c r="H53" s="18">
        <v>0</v>
      </c>
      <c r="I53" s="18">
        <v>96.3</v>
      </c>
      <c r="J53" s="19">
        <v>120</v>
      </c>
    </row>
    <row r="54" spans="1:10" ht="15" customHeight="1" x14ac:dyDescent="0.2">
      <c r="A54" s="16">
        <v>50</v>
      </c>
      <c r="B54" s="16">
        <v>6171</v>
      </c>
      <c r="C54" s="16">
        <v>5169</v>
      </c>
      <c r="D54" s="17" t="s">
        <v>11</v>
      </c>
      <c r="E54" s="16"/>
      <c r="F54" s="17"/>
      <c r="G54" s="16">
        <v>13024</v>
      </c>
      <c r="H54" s="18">
        <v>10</v>
      </c>
      <c r="I54" s="18">
        <v>10</v>
      </c>
      <c r="J54" s="19">
        <v>0</v>
      </c>
    </row>
    <row r="55" spans="1:10" ht="15" customHeight="1" x14ac:dyDescent="0.2">
      <c r="A55" s="16">
        <v>50</v>
      </c>
      <c r="B55" s="16">
        <v>6171</v>
      </c>
      <c r="C55" s="16">
        <v>5171</v>
      </c>
      <c r="D55" s="17" t="s">
        <v>24</v>
      </c>
      <c r="E55" s="16">
        <v>51713</v>
      </c>
      <c r="F55" s="17" t="s">
        <v>249</v>
      </c>
      <c r="G55" s="16">
        <v>13024</v>
      </c>
      <c r="H55" s="18">
        <v>3</v>
      </c>
      <c r="I55" s="18">
        <v>3</v>
      </c>
      <c r="J55" s="19">
        <v>3</v>
      </c>
    </row>
    <row r="56" spans="1:10" ht="15" customHeight="1" x14ac:dyDescent="0.2">
      <c r="A56" s="16">
        <v>50</v>
      </c>
      <c r="B56" s="16">
        <v>6171</v>
      </c>
      <c r="C56" s="16">
        <v>5173</v>
      </c>
      <c r="D56" s="17" t="s">
        <v>237</v>
      </c>
      <c r="E56" s="16"/>
      <c r="F56" s="17"/>
      <c r="G56" s="16">
        <v>13024</v>
      </c>
      <c r="H56" s="18">
        <v>0</v>
      </c>
      <c r="I56" s="18">
        <v>1.3</v>
      </c>
      <c r="J56" s="19">
        <v>1.3</v>
      </c>
    </row>
    <row r="57" spans="1:10" ht="15" customHeight="1" x14ac:dyDescent="0.2">
      <c r="A57" s="48">
        <v>50</v>
      </c>
      <c r="B57" s="48">
        <v>3632</v>
      </c>
      <c r="C57" s="48">
        <v>5811</v>
      </c>
      <c r="D57" s="50"/>
      <c r="E57" s="48"/>
      <c r="F57" s="49" t="s">
        <v>494</v>
      </c>
      <c r="G57" s="48"/>
      <c r="H57" s="51"/>
      <c r="I57" s="51"/>
      <c r="J57" s="52">
        <v>20</v>
      </c>
    </row>
    <row r="58" spans="1:10" ht="15" customHeight="1" x14ac:dyDescent="0.2">
      <c r="A58" s="16">
        <v>50</v>
      </c>
      <c r="B58" s="16">
        <v>6171</v>
      </c>
      <c r="C58" s="16">
        <v>5424</v>
      </c>
      <c r="D58" s="17" t="s">
        <v>238</v>
      </c>
      <c r="E58" s="16"/>
      <c r="F58" s="17"/>
      <c r="G58" s="16">
        <v>13024</v>
      </c>
      <c r="H58" s="18">
        <v>0</v>
      </c>
      <c r="I58" s="18">
        <v>26.8</v>
      </c>
      <c r="J58" s="19">
        <v>0</v>
      </c>
    </row>
    <row r="59" spans="1:10" ht="15" customHeight="1" x14ac:dyDescent="0.2">
      <c r="A59"/>
      <c r="B59"/>
      <c r="C59"/>
      <c r="D59"/>
      <c r="E59"/>
      <c r="F59"/>
      <c r="G59"/>
      <c r="H59"/>
      <c r="I59"/>
      <c r="J59"/>
    </row>
    <row r="60" spans="1:10" ht="15" customHeight="1" x14ac:dyDescent="0.2">
      <c r="A60" s="4" t="s">
        <v>412</v>
      </c>
      <c r="B60" s="4"/>
      <c r="C60" s="4"/>
      <c r="D60" s="5"/>
      <c r="E60" s="4"/>
      <c r="F60" s="5"/>
      <c r="G60" s="4"/>
      <c r="H60" s="10">
        <f>SUM(H12:H59)</f>
        <v>5859.5</v>
      </c>
      <c r="I60" s="10">
        <f>SUM(I12:I59)</f>
        <v>6367.3000000000011</v>
      </c>
      <c r="J60" s="11">
        <f>SUM(J12:J59)</f>
        <v>6322.9</v>
      </c>
    </row>
    <row r="61" spans="1:10" ht="15" customHeight="1" x14ac:dyDescent="0.2">
      <c r="A61"/>
      <c r="B61"/>
      <c r="C61"/>
      <c r="D61"/>
      <c r="E61"/>
      <c r="F61"/>
      <c r="G61"/>
      <c r="H61"/>
      <c r="I61"/>
      <c r="J61"/>
    </row>
    <row r="62" spans="1:10" ht="15" customHeight="1" x14ac:dyDescent="0.2">
      <c r="A62" s="6" t="s">
        <v>410</v>
      </c>
      <c r="B62" s="6"/>
      <c r="C62" s="6"/>
      <c r="D62" s="7"/>
      <c r="E62" s="6"/>
      <c r="F62" s="7"/>
      <c r="G62" s="6"/>
      <c r="H62" s="12">
        <f>H60</f>
        <v>5859.5</v>
      </c>
      <c r="I62" s="12">
        <f>I60</f>
        <v>6367.3000000000011</v>
      </c>
      <c r="J62" s="13">
        <f>J60</f>
        <v>6322.9</v>
      </c>
    </row>
    <row r="63" spans="1:10" ht="15" customHeight="1" x14ac:dyDescent="0.2">
      <c r="A63"/>
      <c r="B63"/>
      <c r="C63"/>
      <c r="D63"/>
      <c r="E63"/>
      <c r="F63"/>
      <c r="G63"/>
      <c r="H63"/>
      <c r="I63"/>
      <c r="J63"/>
    </row>
    <row r="64" spans="1:10" ht="15" customHeight="1" x14ac:dyDescent="0.2">
      <c r="A64" s="8" t="s">
        <v>411</v>
      </c>
      <c r="B64" s="8"/>
      <c r="C64" s="8"/>
      <c r="D64" s="9"/>
      <c r="E64" s="8"/>
      <c r="F64" s="9"/>
      <c r="G64" s="8"/>
      <c r="H64" s="14">
        <f>H11</f>
        <v>3909.8</v>
      </c>
      <c r="I64" s="14">
        <f>I11</f>
        <v>3909.8</v>
      </c>
      <c r="J64" s="15">
        <f>J11</f>
        <v>3583</v>
      </c>
    </row>
    <row r="65" spans="1:10" ht="15" customHeight="1" x14ac:dyDescent="0.2">
      <c r="A65" s="8" t="s">
        <v>410</v>
      </c>
      <c r="B65" s="8"/>
      <c r="C65" s="8"/>
      <c r="D65" s="9"/>
      <c r="E65" s="8"/>
      <c r="F65" s="9"/>
      <c r="G65" s="8"/>
      <c r="H65" s="14">
        <f>H62</f>
        <v>5859.5</v>
      </c>
      <c r="I65" s="14">
        <f>I62</f>
        <v>6367.3000000000011</v>
      </c>
      <c r="J65" s="15">
        <f>J62</f>
        <v>6322.9</v>
      </c>
    </row>
    <row r="68" spans="1:10" ht="15" customHeight="1" x14ac:dyDescent="0.2">
      <c r="J68" s="24"/>
    </row>
    <row r="70" spans="1:10" ht="15" customHeight="1" x14ac:dyDescent="0.2">
      <c r="J70" s="24"/>
    </row>
  </sheetData>
  <mergeCells count="1">
    <mergeCell ref="A1:J1"/>
  </mergeCells>
  <pageMargins left="0.19685039369791668" right="0.19685039369791668" top="0.19685039369791668" bottom="0.39370078739583336" header="0.19685039369791668" footer="0.19685039369791668"/>
  <pageSetup paperSize="9" fitToHeight="0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J79"/>
  <sheetViews>
    <sheetView zoomScale="74" zoomScaleNormal="74" workbookViewId="0">
      <pane ySplit="2" topLeftCell="A3" activePane="bottomLeft" state="frozenSplit"/>
      <selection sqref="A1:J1"/>
      <selection pane="bottomLeft" activeCell="J3" sqref="J3"/>
    </sheetView>
  </sheetViews>
  <sheetFormatPr defaultRowHeight="15" customHeight="1" x14ac:dyDescent="0.2"/>
  <cols>
    <col min="1" max="1" width="7.75" style="1" customWidth="1"/>
    <col min="2" max="3" width="5.75" style="1" customWidth="1"/>
    <col min="4" max="4" width="36.75" style="2" customWidth="1"/>
    <col min="5" max="5" width="8.75" style="1" customWidth="1"/>
    <col min="6" max="6" width="45.75" style="2" customWidth="1"/>
    <col min="7" max="7" width="6.75" style="1" customWidth="1"/>
    <col min="8" max="10" width="13.75" style="3" customWidth="1"/>
    <col min="11" max="11" width="13.75" customWidth="1"/>
  </cols>
  <sheetData>
    <row r="1" spans="1:10" s="23" customFormat="1" ht="30" customHeight="1" x14ac:dyDescent="0.2">
      <c r="A1" s="53" t="s">
        <v>250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s="23" customFormat="1" ht="30" customHeight="1" x14ac:dyDescent="0.2">
      <c r="A2" s="20" t="s">
        <v>491</v>
      </c>
      <c r="B2" s="20" t="s">
        <v>0</v>
      </c>
      <c r="C2" s="20" t="s">
        <v>1</v>
      </c>
      <c r="D2" s="21" t="s">
        <v>2</v>
      </c>
      <c r="E2" s="20" t="s">
        <v>3</v>
      </c>
      <c r="F2" s="21" t="s">
        <v>4</v>
      </c>
      <c r="G2" s="20" t="s">
        <v>5</v>
      </c>
      <c r="H2" s="22" t="s">
        <v>492</v>
      </c>
      <c r="I2" s="22" t="s">
        <v>493</v>
      </c>
      <c r="J2" s="22" t="s">
        <v>519</v>
      </c>
    </row>
    <row r="3" spans="1:10" ht="15" customHeight="1" x14ac:dyDescent="0.2">
      <c r="A3"/>
      <c r="B3"/>
      <c r="C3"/>
      <c r="D3"/>
      <c r="E3"/>
      <c r="F3"/>
      <c r="G3"/>
      <c r="H3"/>
      <c r="I3"/>
      <c r="J3"/>
    </row>
    <row r="4" spans="1:10" s="23" customFormat="1" ht="30" customHeight="1" x14ac:dyDescent="0.2">
      <c r="A4" s="55" t="s">
        <v>431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5" customHeight="1" x14ac:dyDescent="0.2">
      <c r="A5"/>
      <c r="B5"/>
      <c r="C5"/>
      <c r="D5"/>
      <c r="E5"/>
      <c r="F5"/>
      <c r="G5"/>
      <c r="H5"/>
      <c r="I5"/>
      <c r="J5"/>
    </row>
    <row r="6" spans="1:10" ht="15" customHeight="1" x14ac:dyDescent="0.2">
      <c r="A6" s="16">
        <v>61</v>
      </c>
      <c r="B6" s="16"/>
      <c r="C6" s="16">
        <v>1361</v>
      </c>
      <c r="D6" s="17" t="s">
        <v>26</v>
      </c>
      <c r="E6" s="16"/>
      <c r="F6" s="17"/>
      <c r="G6" s="16"/>
      <c r="H6" s="18">
        <v>20</v>
      </c>
      <c r="I6" s="18">
        <v>20</v>
      </c>
      <c r="J6" s="19">
        <v>30</v>
      </c>
    </row>
    <row r="7" spans="1:10" ht="15" customHeight="1" x14ac:dyDescent="0.2">
      <c r="A7" s="16">
        <v>61</v>
      </c>
      <c r="B7" s="16"/>
      <c r="C7" s="16">
        <v>1361</v>
      </c>
      <c r="D7" s="17" t="s">
        <v>26</v>
      </c>
      <c r="E7" s="16">
        <v>1922</v>
      </c>
      <c r="F7" s="17" t="s">
        <v>251</v>
      </c>
      <c r="G7" s="16"/>
      <c r="H7" s="18">
        <v>450</v>
      </c>
      <c r="I7" s="18">
        <v>450</v>
      </c>
      <c r="J7" s="19">
        <v>450</v>
      </c>
    </row>
    <row r="8" spans="1:10" ht="15" customHeight="1" x14ac:dyDescent="0.2">
      <c r="A8" s="16">
        <v>61</v>
      </c>
      <c r="B8" s="16"/>
      <c r="C8" s="16">
        <v>1361</v>
      </c>
      <c r="D8" s="17" t="s">
        <v>26</v>
      </c>
      <c r="E8" s="16">
        <v>1923</v>
      </c>
      <c r="F8" s="17" t="s">
        <v>252</v>
      </c>
      <c r="G8" s="16"/>
      <c r="H8" s="18">
        <v>110</v>
      </c>
      <c r="I8" s="18">
        <v>110</v>
      </c>
      <c r="J8" s="19">
        <v>110</v>
      </c>
    </row>
    <row r="9" spans="1:10" ht="15" customHeight="1" x14ac:dyDescent="0.2">
      <c r="A9" s="16">
        <v>61</v>
      </c>
      <c r="B9" s="16"/>
      <c r="C9" s="16">
        <v>1361</v>
      </c>
      <c r="D9" s="17" t="s">
        <v>26</v>
      </c>
      <c r="E9" s="16">
        <v>136191</v>
      </c>
      <c r="F9" s="17" t="s">
        <v>253</v>
      </c>
      <c r="G9" s="16"/>
      <c r="H9" s="18">
        <v>90</v>
      </c>
      <c r="I9" s="18">
        <v>90</v>
      </c>
      <c r="J9" s="19">
        <v>70</v>
      </c>
    </row>
    <row r="10" spans="1:10" ht="15" customHeight="1" x14ac:dyDescent="0.2">
      <c r="A10" s="16">
        <v>61</v>
      </c>
      <c r="B10" s="16"/>
      <c r="C10" s="16">
        <v>4111</v>
      </c>
      <c r="D10" s="17" t="s">
        <v>254</v>
      </c>
      <c r="E10" s="16"/>
      <c r="F10" s="17"/>
      <c r="G10" s="16">
        <v>98008</v>
      </c>
      <c r="H10" s="18">
        <v>0</v>
      </c>
      <c r="I10" s="18">
        <v>208</v>
      </c>
      <c r="J10" s="19">
        <v>0</v>
      </c>
    </row>
    <row r="11" spans="1:10" ht="15" customHeight="1" x14ac:dyDescent="0.2">
      <c r="A11" s="16">
        <v>61</v>
      </c>
      <c r="B11" s="16"/>
      <c r="C11" s="16">
        <v>4111</v>
      </c>
      <c r="D11" s="17" t="s">
        <v>254</v>
      </c>
      <c r="E11" s="16"/>
      <c r="F11" s="17"/>
      <c r="G11" s="16">
        <v>98187</v>
      </c>
      <c r="H11" s="18">
        <v>0</v>
      </c>
      <c r="I11" s="18">
        <v>13.5</v>
      </c>
      <c r="J11" s="19">
        <v>0</v>
      </c>
    </row>
    <row r="12" spans="1:10" ht="15" customHeight="1" x14ac:dyDescent="0.2">
      <c r="A12"/>
      <c r="B12"/>
      <c r="C12"/>
      <c r="D12"/>
      <c r="E12"/>
      <c r="F12"/>
      <c r="G12"/>
      <c r="H12"/>
      <c r="I12"/>
      <c r="J12"/>
    </row>
    <row r="13" spans="1:10" ht="15" customHeight="1" x14ac:dyDescent="0.2">
      <c r="A13" s="4" t="s">
        <v>427</v>
      </c>
      <c r="B13" s="4"/>
      <c r="C13" s="4"/>
      <c r="D13" s="5"/>
      <c r="E13" s="4"/>
      <c r="F13" s="5"/>
      <c r="G13" s="4"/>
      <c r="H13" s="10">
        <f>SUM(H3:H12)</f>
        <v>670</v>
      </c>
      <c r="I13" s="10">
        <f>SUM(I3:I12)</f>
        <v>891.5</v>
      </c>
      <c r="J13" s="11">
        <f>SUM(J3:J12)</f>
        <v>660</v>
      </c>
    </row>
    <row r="14" spans="1:10" ht="15" customHeight="1" x14ac:dyDescent="0.2">
      <c r="A14"/>
      <c r="B14"/>
      <c r="C14"/>
      <c r="D14"/>
      <c r="E14"/>
      <c r="F14"/>
      <c r="G14"/>
      <c r="H14"/>
      <c r="I14"/>
      <c r="J14"/>
    </row>
    <row r="15" spans="1:10" ht="15" customHeight="1" x14ac:dyDescent="0.2">
      <c r="A15" s="6" t="s">
        <v>426</v>
      </c>
      <c r="B15" s="6"/>
      <c r="C15" s="6"/>
      <c r="D15" s="7"/>
      <c r="E15" s="6"/>
      <c r="F15" s="7"/>
      <c r="G15" s="6"/>
      <c r="H15" s="12">
        <f>H13</f>
        <v>670</v>
      </c>
      <c r="I15" s="12">
        <f>I13</f>
        <v>891.5</v>
      </c>
      <c r="J15" s="13">
        <f>J13</f>
        <v>660</v>
      </c>
    </row>
    <row r="16" spans="1:10" ht="15" customHeight="1" x14ac:dyDescent="0.2">
      <c r="A16"/>
      <c r="B16"/>
      <c r="C16"/>
      <c r="D16"/>
      <c r="E16"/>
      <c r="F16"/>
      <c r="G16"/>
      <c r="H16"/>
      <c r="I16"/>
      <c r="J16"/>
    </row>
    <row r="17" spans="1:10" ht="15" customHeight="1" x14ac:dyDescent="0.2">
      <c r="A17" s="16">
        <v>61</v>
      </c>
      <c r="B17" s="16">
        <v>3399</v>
      </c>
      <c r="C17" s="16">
        <v>5139</v>
      </c>
      <c r="D17" s="17" t="s">
        <v>10</v>
      </c>
      <c r="E17" s="16">
        <v>902</v>
      </c>
      <c r="F17" s="17" t="s">
        <v>255</v>
      </c>
      <c r="G17" s="16"/>
      <c r="H17" s="18">
        <v>0</v>
      </c>
      <c r="I17" s="18">
        <v>0.1</v>
      </c>
      <c r="J17" s="19">
        <v>0</v>
      </c>
    </row>
    <row r="18" spans="1:10" ht="15" customHeight="1" x14ac:dyDescent="0.2">
      <c r="A18" s="16">
        <v>61</v>
      </c>
      <c r="B18" s="16">
        <v>3399</v>
      </c>
      <c r="C18" s="16">
        <v>5194</v>
      </c>
      <c r="D18" s="17" t="s">
        <v>241</v>
      </c>
      <c r="E18" s="16">
        <v>902</v>
      </c>
      <c r="F18" s="17" t="s">
        <v>255</v>
      </c>
      <c r="G18" s="16"/>
      <c r="H18" s="18">
        <v>120</v>
      </c>
      <c r="I18" s="18">
        <v>119.9</v>
      </c>
      <c r="J18" s="19">
        <v>120</v>
      </c>
    </row>
    <row r="19" spans="1:10" ht="15" customHeight="1" x14ac:dyDescent="0.2">
      <c r="A19" s="16">
        <v>61</v>
      </c>
      <c r="B19" s="16">
        <v>6118</v>
      </c>
      <c r="C19" s="16">
        <v>5011</v>
      </c>
      <c r="D19" s="17" t="s">
        <v>232</v>
      </c>
      <c r="E19" s="16"/>
      <c r="F19" s="17"/>
      <c r="G19" s="16">
        <v>98008</v>
      </c>
      <c r="H19" s="18">
        <v>0</v>
      </c>
      <c r="I19" s="18">
        <v>2.6</v>
      </c>
      <c r="J19" s="19">
        <v>0</v>
      </c>
    </row>
    <row r="20" spans="1:10" ht="15" customHeight="1" x14ac:dyDescent="0.2">
      <c r="A20" s="16">
        <v>61</v>
      </c>
      <c r="B20" s="16">
        <v>6118</v>
      </c>
      <c r="C20" s="16">
        <v>5019</v>
      </c>
      <c r="D20" s="17" t="s">
        <v>14</v>
      </c>
      <c r="E20" s="16"/>
      <c r="F20" s="17"/>
      <c r="G20" s="16">
        <v>98008</v>
      </c>
      <c r="H20" s="18">
        <v>0</v>
      </c>
      <c r="I20" s="18">
        <v>4.7</v>
      </c>
      <c r="J20" s="19">
        <v>0</v>
      </c>
    </row>
    <row r="21" spans="1:10" ht="15" customHeight="1" x14ac:dyDescent="0.2">
      <c r="A21" s="16">
        <v>61</v>
      </c>
      <c r="B21" s="16">
        <v>6118</v>
      </c>
      <c r="C21" s="16">
        <v>5021</v>
      </c>
      <c r="D21" s="17" t="s">
        <v>15</v>
      </c>
      <c r="E21" s="16"/>
      <c r="F21" s="17"/>
      <c r="G21" s="16">
        <v>98008</v>
      </c>
      <c r="H21" s="18">
        <v>0</v>
      </c>
      <c r="I21" s="18">
        <v>127</v>
      </c>
      <c r="J21" s="19">
        <v>0</v>
      </c>
    </row>
    <row r="22" spans="1:10" ht="15" customHeight="1" x14ac:dyDescent="0.2">
      <c r="A22" s="16">
        <v>61</v>
      </c>
      <c r="B22" s="16">
        <v>6118</v>
      </c>
      <c r="C22" s="16">
        <v>5031</v>
      </c>
      <c r="D22" s="17" t="s">
        <v>233</v>
      </c>
      <c r="E22" s="16"/>
      <c r="F22" s="17"/>
      <c r="G22" s="16">
        <v>98008</v>
      </c>
      <c r="H22" s="18">
        <v>0</v>
      </c>
      <c r="I22" s="18">
        <v>0.7</v>
      </c>
      <c r="J22" s="19">
        <v>0</v>
      </c>
    </row>
    <row r="23" spans="1:10" ht="15" customHeight="1" x14ac:dyDescent="0.2">
      <c r="A23" s="16">
        <v>61</v>
      </c>
      <c r="B23" s="16">
        <v>6118</v>
      </c>
      <c r="C23" s="16">
        <v>5032</v>
      </c>
      <c r="D23" s="17" t="s">
        <v>234</v>
      </c>
      <c r="E23" s="16"/>
      <c r="F23" s="17"/>
      <c r="G23" s="16">
        <v>98008</v>
      </c>
      <c r="H23" s="18">
        <v>0</v>
      </c>
      <c r="I23" s="18">
        <v>0.3</v>
      </c>
      <c r="J23" s="19">
        <v>0</v>
      </c>
    </row>
    <row r="24" spans="1:10" ht="15" customHeight="1" x14ac:dyDescent="0.2">
      <c r="A24" s="16">
        <v>61</v>
      </c>
      <c r="B24" s="16">
        <v>6118</v>
      </c>
      <c r="C24" s="16">
        <v>5139</v>
      </c>
      <c r="D24" s="17" t="s">
        <v>10</v>
      </c>
      <c r="E24" s="16"/>
      <c r="F24" s="17"/>
      <c r="G24" s="16">
        <v>98008</v>
      </c>
      <c r="H24" s="18">
        <v>0</v>
      </c>
      <c r="I24" s="18">
        <v>35.1</v>
      </c>
      <c r="J24" s="19">
        <v>0</v>
      </c>
    </row>
    <row r="25" spans="1:10" ht="15" customHeight="1" x14ac:dyDescent="0.2">
      <c r="A25" s="16">
        <v>61</v>
      </c>
      <c r="B25" s="16">
        <v>6118</v>
      </c>
      <c r="C25" s="16">
        <v>5169</v>
      </c>
      <c r="D25" s="17" t="s">
        <v>11</v>
      </c>
      <c r="E25" s="16"/>
      <c r="F25" s="17"/>
      <c r="G25" s="16">
        <v>98008</v>
      </c>
      <c r="H25" s="18">
        <v>0</v>
      </c>
      <c r="I25" s="18">
        <v>24.1</v>
      </c>
      <c r="J25" s="19">
        <v>0</v>
      </c>
    </row>
    <row r="26" spans="1:10" ht="15" customHeight="1" x14ac:dyDescent="0.2">
      <c r="A26" s="16">
        <v>61</v>
      </c>
      <c r="B26" s="16">
        <v>6118</v>
      </c>
      <c r="C26" s="16">
        <v>5175</v>
      </c>
      <c r="D26" s="17" t="s">
        <v>240</v>
      </c>
      <c r="E26" s="16"/>
      <c r="F26" s="17"/>
      <c r="G26" s="16">
        <v>98008</v>
      </c>
      <c r="H26" s="18">
        <v>0</v>
      </c>
      <c r="I26" s="18">
        <v>13.5</v>
      </c>
      <c r="J26" s="19">
        <v>0</v>
      </c>
    </row>
    <row r="27" spans="1:10" ht="15" customHeight="1" x14ac:dyDescent="0.2">
      <c r="A27" s="16">
        <v>61</v>
      </c>
      <c r="B27" s="16">
        <v>6171</v>
      </c>
      <c r="C27" s="16">
        <v>5021</v>
      </c>
      <c r="D27" s="17" t="s">
        <v>15</v>
      </c>
      <c r="E27" s="16">
        <v>901</v>
      </c>
      <c r="F27" s="17" t="s">
        <v>256</v>
      </c>
      <c r="G27" s="16"/>
      <c r="H27" s="18">
        <v>90</v>
      </c>
      <c r="I27" s="18">
        <v>90</v>
      </c>
      <c r="J27" s="19">
        <v>140</v>
      </c>
    </row>
    <row r="28" spans="1:10" ht="15" customHeight="1" x14ac:dyDescent="0.2">
      <c r="A28" s="16">
        <v>61</v>
      </c>
      <c r="B28" s="16">
        <v>6171</v>
      </c>
      <c r="C28" s="16">
        <v>5139</v>
      </c>
      <c r="D28" s="17" t="s">
        <v>10</v>
      </c>
      <c r="E28" s="16">
        <v>901</v>
      </c>
      <c r="F28" s="17" t="s">
        <v>256</v>
      </c>
      <c r="G28" s="16"/>
      <c r="H28" s="18">
        <v>10</v>
      </c>
      <c r="I28" s="18">
        <v>10</v>
      </c>
      <c r="J28" s="19">
        <v>10</v>
      </c>
    </row>
    <row r="29" spans="1:10" ht="15" customHeight="1" x14ac:dyDescent="0.2">
      <c r="A29" s="16">
        <v>61</v>
      </c>
      <c r="B29" s="16">
        <v>6402</v>
      </c>
      <c r="C29" s="16">
        <v>5364</v>
      </c>
      <c r="D29" s="17" t="s">
        <v>79</v>
      </c>
      <c r="E29" s="16"/>
      <c r="F29" s="17"/>
      <c r="G29" s="16">
        <v>98008</v>
      </c>
      <c r="H29" s="18">
        <v>0</v>
      </c>
      <c r="I29" s="18">
        <v>59.8</v>
      </c>
      <c r="J29" s="19">
        <v>0</v>
      </c>
    </row>
    <row r="30" spans="1:10" ht="15" customHeight="1" x14ac:dyDescent="0.2">
      <c r="A30"/>
      <c r="B30"/>
      <c r="C30"/>
      <c r="D30"/>
      <c r="E30"/>
      <c r="F30"/>
      <c r="G30"/>
      <c r="H30"/>
      <c r="I30"/>
      <c r="J30"/>
    </row>
    <row r="31" spans="1:10" ht="15" customHeight="1" x14ac:dyDescent="0.2">
      <c r="A31" s="4" t="s">
        <v>425</v>
      </c>
      <c r="B31" s="4"/>
      <c r="C31" s="4"/>
      <c r="D31" s="5"/>
      <c r="E31" s="4"/>
      <c r="F31" s="5"/>
      <c r="G31" s="4"/>
      <c r="H31" s="10">
        <f>SUM(H16:H30)</f>
        <v>220</v>
      </c>
      <c r="I31" s="10">
        <f>SUM(I16:I30)</f>
        <v>487.80000000000007</v>
      </c>
      <c r="J31" s="11">
        <f>SUM(J16:J30)</f>
        <v>270</v>
      </c>
    </row>
    <row r="32" spans="1:10" ht="15" customHeight="1" x14ac:dyDescent="0.2">
      <c r="A32"/>
      <c r="B32"/>
      <c r="C32"/>
      <c r="D32"/>
      <c r="E32"/>
      <c r="F32"/>
      <c r="G32"/>
      <c r="H32"/>
      <c r="I32"/>
      <c r="J32"/>
    </row>
    <row r="33" spans="1:10" ht="15" customHeight="1" x14ac:dyDescent="0.2">
      <c r="A33" s="6" t="s">
        <v>424</v>
      </c>
      <c r="B33" s="6"/>
      <c r="C33" s="6"/>
      <c r="D33" s="7"/>
      <c r="E33" s="6"/>
      <c r="F33" s="7"/>
      <c r="G33" s="6"/>
      <c r="H33" s="12">
        <f>H31</f>
        <v>220</v>
      </c>
      <c r="I33" s="12">
        <f>I31</f>
        <v>487.80000000000007</v>
      </c>
      <c r="J33" s="13">
        <f>J31</f>
        <v>270</v>
      </c>
    </row>
    <row r="34" spans="1:10" ht="15" customHeight="1" x14ac:dyDescent="0.2">
      <c r="A34"/>
      <c r="B34"/>
      <c r="C34"/>
      <c r="D34"/>
      <c r="E34"/>
      <c r="F34"/>
      <c r="G34"/>
      <c r="H34"/>
      <c r="I34"/>
      <c r="J34"/>
    </row>
    <row r="35" spans="1:10" s="23" customFormat="1" ht="30" customHeight="1" x14ac:dyDescent="0.2">
      <c r="A35" s="55" t="s">
        <v>430</v>
      </c>
      <c r="B35" s="54"/>
      <c r="C35" s="54"/>
      <c r="D35" s="54"/>
      <c r="E35" s="54"/>
      <c r="F35" s="54"/>
      <c r="G35" s="54"/>
      <c r="H35" s="54"/>
      <c r="I35" s="54"/>
      <c r="J35" s="54"/>
    </row>
    <row r="36" spans="1:10" ht="15" customHeight="1" x14ac:dyDescent="0.2">
      <c r="A36"/>
      <c r="B36"/>
      <c r="C36"/>
      <c r="D36"/>
      <c r="E36"/>
      <c r="F36"/>
      <c r="G36"/>
      <c r="H36"/>
      <c r="I36"/>
      <c r="J36"/>
    </row>
    <row r="37" spans="1:10" ht="15" customHeight="1" x14ac:dyDescent="0.2">
      <c r="A37" s="16">
        <v>62</v>
      </c>
      <c r="B37" s="16"/>
      <c r="C37" s="16">
        <v>1361</v>
      </c>
      <c r="D37" s="17" t="s">
        <v>26</v>
      </c>
      <c r="E37" s="16"/>
      <c r="F37" s="17"/>
      <c r="G37" s="16"/>
      <c r="H37" s="18">
        <v>210</v>
      </c>
      <c r="I37" s="18">
        <v>210</v>
      </c>
      <c r="J37" s="19">
        <v>210</v>
      </c>
    </row>
    <row r="38" spans="1:10" ht="15" customHeight="1" x14ac:dyDescent="0.2">
      <c r="A38" s="16">
        <v>62</v>
      </c>
      <c r="B38" s="16">
        <v>6171</v>
      </c>
      <c r="C38" s="16">
        <v>2212</v>
      </c>
      <c r="D38" s="17" t="s">
        <v>29</v>
      </c>
      <c r="E38" s="16"/>
      <c r="F38" s="17"/>
      <c r="G38" s="16"/>
      <c r="H38" s="18">
        <v>9</v>
      </c>
      <c r="I38" s="18">
        <v>9</v>
      </c>
      <c r="J38" s="19">
        <v>9</v>
      </c>
    </row>
    <row r="39" spans="1:10" ht="15" customHeight="1" x14ac:dyDescent="0.2">
      <c r="A39"/>
      <c r="B39"/>
      <c r="C39"/>
      <c r="D39"/>
      <c r="E39"/>
      <c r="F39"/>
      <c r="G39"/>
      <c r="H39"/>
      <c r="I39"/>
      <c r="J39"/>
    </row>
    <row r="40" spans="1:10" ht="15" customHeight="1" x14ac:dyDescent="0.2">
      <c r="A40" s="4" t="s">
        <v>423</v>
      </c>
      <c r="B40" s="4"/>
      <c r="C40" s="4"/>
      <c r="D40" s="5"/>
      <c r="E40" s="4"/>
      <c r="F40" s="5"/>
      <c r="G40" s="4"/>
      <c r="H40" s="10">
        <f>SUM(H36:H39)</f>
        <v>219</v>
      </c>
      <c r="I40" s="10">
        <f>SUM(I36:I39)</f>
        <v>219</v>
      </c>
      <c r="J40" s="11">
        <f>SUM(J36:J39)</f>
        <v>219</v>
      </c>
    </row>
    <row r="41" spans="1:10" ht="15" customHeight="1" x14ac:dyDescent="0.2">
      <c r="A41"/>
      <c r="B41"/>
      <c r="C41"/>
      <c r="D41"/>
      <c r="E41"/>
      <c r="F41"/>
      <c r="G41"/>
      <c r="H41"/>
      <c r="I41"/>
      <c r="J41"/>
    </row>
    <row r="42" spans="1:10" ht="15" customHeight="1" x14ac:dyDescent="0.2">
      <c r="A42" s="6" t="s">
        <v>422</v>
      </c>
      <c r="B42" s="6"/>
      <c r="C42" s="6"/>
      <c r="D42" s="7"/>
      <c r="E42" s="6"/>
      <c r="F42" s="7"/>
      <c r="G42" s="6"/>
      <c r="H42" s="12">
        <f>H40</f>
        <v>219</v>
      </c>
      <c r="I42" s="12">
        <f>I40</f>
        <v>219</v>
      </c>
      <c r="J42" s="13">
        <f>J40</f>
        <v>219</v>
      </c>
    </row>
    <row r="43" spans="1:10" ht="15" customHeight="1" x14ac:dyDescent="0.2">
      <c r="A43"/>
      <c r="B43"/>
      <c r="C43"/>
      <c r="D43"/>
      <c r="E43"/>
      <c r="F43"/>
      <c r="G43"/>
      <c r="H43"/>
      <c r="I43"/>
      <c r="J43"/>
    </row>
    <row r="44" spans="1:10" s="23" customFormat="1" ht="30" customHeight="1" x14ac:dyDescent="0.2">
      <c r="A44" s="55" t="s">
        <v>429</v>
      </c>
      <c r="B44" s="54"/>
      <c r="C44" s="54"/>
      <c r="D44" s="54"/>
      <c r="E44" s="54"/>
      <c r="F44" s="54"/>
      <c r="G44" s="54"/>
      <c r="H44" s="54"/>
      <c r="I44" s="54"/>
      <c r="J44" s="54"/>
    </row>
    <row r="45" spans="1:10" ht="15" customHeight="1" x14ac:dyDescent="0.2">
      <c r="A45"/>
      <c r="B45"/>
      <c r="C45"/>
      <c r="D45"/>
      <c r="E45"/>
      <c r="F45"/>
      <c r="G45"/>
      <c r="H45"/>
      <c r="I45"/>
      <c r="J45"/>
    </row>
    <row r="46" spans="1:10" ht="15" customHeight="1" x14ac:dyDescent="0.2">
      <c r="A46" s="16">
        <v>63</v>
      </c>
      <c r="B46" s="16"/>
      <c r="C46" s="16">
        <v>1353</v>
      </c>
      <c r="D46" s="17" t="s">
        <v>257</v>
      </c>
      <c r="E46" s="16"/>
      <c r="F46" s="17"/>
      <c r="G46" s="16"/>
      <c r="H46" s="18">
        <v>220</v>
      </c>
      <c r="I46" s="18">
        <v>220</v>
      </c>
      <c r="J46" s="19">
        <v>200</v>
      </c>
    </row>
    <row r="47" spans="1:10" ht="15" customHeight="1" x14ac:dyDescent="0.2">
      <c r="A47" s="16">
        <v>63</v>
      </c>
      <c r="B47" s="16"/>
      <c r="C47" s="16">
        <v>1361</v>
      </c>
      <c r="D47" s="17" t="s">
        <v>26</v>
      </c>
      <c r="E47" s="16"/>
      <c r="F47" s="17"/>
      <c r="G47" s="16"/>
      <c r="H47" s="18">
        <v>1300</v>
      </c>
      <c r="I47" s="18">
        <v>1300</v>
      </c>
      <c r="J47" s="19">
        <v>1300</v>
      </c>
    </row>
    <row r="48" spans="1:10" ht="15" customHeight="1" x14ac:dyDescent="0.2">
      <c r="A48" s="16">
        <v>63</v>
      </c>
      <c r="B48" s="16">
        <v>2219</v>
      </c>
      <c r="C48" s="16">
        <v>2111</v>
      </c>
      <c r="D48" s="17" t="s">
        <v>32</v>
      </c>
      <c r="E48" s="16"/>
      <c r="F48" s="17"/>
      <c r="G48" s="16"/>
      <c r="H48" s="18">
        <v>26</v>
      </c>
      <c r="I48" s="18">
        <v>26</v>
      </c>
      <c r="J48" s="19">
        <v>26</v>
      </c>
    </row>
    <row r="49" spans="1:10" ht="15" customHeight="1" x14ac:dyDescent="0.2">
      <c r="A49"/>
      <c r="B49"/>
      <c r="C49"/>
      <c r="D49"/>
      <c r="E49"/>
      <c r="F49"/>
      <c r="G49"/>
      <c r="H49"/>
      <c r="I49"/>
      <c r="J49"/>
    </row>
    <row r="50" spans="1:10" ht="15" customHeight="1" x14ac:dyDescent="0.2">
      <c r="A50" s="4" t="s">
        <v>421</v>
      </c>
      <c r="B50" s="4"/>
      <c r="C50" s="4"/>
      <c r="D50" s="5"/>
      <c r="E50" s="4"/>
      <c r="F50" s="5"/>
      <c r="G50" s="4"/>
      <c r="H50" s="10">
        <f>SUM(H45:H49)</f>
        <v>1546</v>
      </c>
      <c r="I50" s="10">
        <f>SUM(I45:I49)</f>
        <v>1546</v>
      </c>
      <c r="J50" s="11">
        <f>SUM(J45:J49)</f>
        <v>1526</v>
      </c>
    </row>
    <row r="51" spans="1:10" ht="15" customHeight="1" x14ac:dyDescent="0.2">
      <c r="A51"/>
      <c r="B51"/>
      <c r="C51"/>
      <c r="D51"/>
      <c r="E51"/>
      <c r="F51"/>
      <c r="G51"/>
      <c r="H51"/>
      <c r="I51"/>
      <c r="J51"/>
    </row>
    <row r="52" spans="1:10" ht="15" customHeight="1" x14ac:dyDescent="0.2">
      <c r="A52" s="6" t="s">
        <v>420</v>
      </c>
      <c r="B52" s="6"/>
      <c r="C52" s="6"/>
      <c r="D52" s="7"/>
      <c r="E52" s="6"/>
      <c r="F52" s="7"/>
      <c r="G52" s="6"/>
      <c r="H52" s="12">
        <f>H50</f>
        <v>1546</v>
      </c>
      <c r="I52" s="12">
        <f>I50</f>
        <v>1546</v>
      </c>
      <c r="J52" s="13">
        <f>J50</f>
        <v>1526</v>
      </c>
    </row>
    <row r="53" spans="1:10" ht="15" customHeight="1" x14ac:dyDescent="0.2">
      <c r="A53"/>
      <c r="B53"/>
      <c r="C53"/>
      <c r="D53"/>
      <c r="E53"/>
      <c r="F53"/>
      <c r="G53"/>
      <c r="H53"/>
      <c r="I53"/>
      <c r="J53"/>
    </row>
    <row r="54" spans="1:10" ht="15" customHeight="1" x14ac:dyDescent="0.2">
      <c r="A54" s="16">
        <v>63</v>
      </c>
      <c r="B54" s="16">
        <v>2223</v>
      </c>
      <c r="C54" s="16">
        <v>5169</v>
      </c>
      <c r="D54" s="17" t="s">
        <v>11</v>
      </c>
      <c r="E54" s="16"/>
      <c r="F54" s="17"/>
      <c r="G54" s="16"/>
      <c r="H54" s="18">
        <v>50</v>
      </c>
      <c r="I54" s="18">
        <v>47</v>
      </c>
      <c r="J54" s="19">
        <v>65</v>
      </c>
    </row>
    <row r="55" spans="1:10" ht="15" customHeight="1" x14ac:dyDescent="0.2">
      <c r="A55" s="16">
        <v>63</v>
      </c>
      <c r="B55" s="16">
        <v>2223</v>
      </c>
      <c r="C55" s="16">
        <v>5175</v>
      </c>
      <c r="D55" s="17" t="s">
        <v>240</v>
      </c>
      <c r="E55" s="16"/>
      <c r="F55" s="17"/>
      <c r="G55" s="16"/>
      <c r="H55" s="18">
        <v>0</v>
      </c>
      <c r="I55" s="18">
        <v>3</v>
      </c>
      <c r="J55" s="19">
        <v>0</v>
      </c>
    </row>
    <row r="56" spans="1:10" ht="15" customHeight="1" x14ac:dyDescent="0.2">
      <c r="A56"/>
      <c r="B56"/>
      <c r="C56"/>
      <c r="D56"/>
      <c r="E56"/>
      <c r="F56"/>
      <c r="G56"/>
      <c r="H56"/>
      <c r="I56"/>
      <c r="J56"/>
    </row>
    <row r="57" spans="1:10" ht="15" customHeight="1" x14ac:dyDescent="0.2">
      <c r="A57" s="4" t="s">
        <v>419</v>
      </c>
      <c r="B57" s="4"/>
      <c r="C57" s="4"/>
      <c r="D57" s="5"/>
      <c r="E57" s="4"/>
      <c r="F57" s="5"/>
      <c r="G57" s="4"/>
      <c r="H57" s="10">
        <f>SUM(H53:H56)</f>
        <v>50</v>
      </c>
      <c r="I57" s="10">
        <f>SUM(I53:I56)</f>
        <v>50</v>
      </c>
      <c r="J57" s="11">
        <f>SUM(J53:J56)</f>
        <v>65</v>
      </c>
    </row>
    <row r="58" spans="1:10" ht="15" customHeight="1" x14ac:dyDescent="0.2">
      <c r="A58"/>
      <c r="B58"/>
      <c r="C58"/>
      <c r="D58"/>
      <c r="E58"/>
      <c r="F58"/>
      <c r="G58"/>
      <c r="H58"/>
      <c r="I58"/>
      <c r="J58"/>
    </row>
    <row r="59" spans="1:10" ht="15" customHeight="1" x14ac:dyDescent="0.2">
      <c r="A59" s="6" t="s">
        <v>418</v>
      </c>
      <c r="B59" s="6"/>
      <c r="C59" s="6"/>
      <c r="D59" s="7"/>
      <c r="E59" s="6"/>
      <c r="F59" s="7"/>
      <c r="G59" s="6"/>
      <c r="H59" s="12">
        <f>H57</f>
        <v>50</v>
      </c>
      <c r="I59" s="12">
        <f>I57</f>
        <v>50</v>
      </c>
      <c r="J59" s="13">
        <f>J57</f>
        <v>65</v>
      </c>
    </row>
    <row r="60" spans="1:10" ht="15" customHeight="1" x14ac:dyDescent="0.2">
      <c r="A60"/>
      <c r="B60"/>
      <c r="C60"/>
      <c r="D60"/>
      <c r="E60"/>
      <c r="F60"/>
      <c r="G60"/>
      <c r="H60"/>
      <c r="I60"/>
      <c r="J60"/>
    </row>
    <row r="61" spans="1:10" s="23" customFormat="1" ht="30" customHeight="1" x14ac:dyDescent="0.2">
      <c r="A61" s="55" t="s">
        <v>428</v>
      </c>
      <c r="B61" s="54"/>
      <c r="C61" s="54"/>
      <c r="D61" s="54"/>
      <c r="E61" s="54"/>
      <c r="F61" s="54"/>
      <c r="G61" s="54"/>
      <c r="H61" s="54"/>
      <c r="I61" s="54"/>
      <c r="J61" s="54"/>
    </row>
    <row r="62" spans="1:10" ht="15" customHeight="1" x14ac:dyDescent="0.2">
      <c r="A62"/>
      <c r="B62"/>
      <c r="C62"/>
      <c r="D62"/>
      <c r="E62"/>
      <c r="F62"/>
      <c r="G62"/>
      <c r="H62"/>
      <c r="I62"/>
      <c r="J62"/>
    </row>
    <row r="63" spans="1:10" ht="15" customHeight="1" x14ac:dyDescent="0.2">
      <c r="A63" s="16">
        <v>64</v>
      </c>
      <c r="B63" s="16">
        <v>2223</v>
      </c>
      <c r="C63" s="16">
        <v>2212</v>
      </c>
      <c r="D63" s="17" t="s">
        <v>29</v>
      </c>
      <c r="E63" s="16">
        <v>3156</v>
      </c>
      <c r="F63" s="17" t="s">
        <v>258</v>
      </c>
      <c r="G63" s="16"/>
      <c r="H63" s="18">
        <v>1500</v>
      </c>
      <c r="I63" s="18">
        <v>1500</v>
      </c>
      <c r="J63" s="19">
        <v>500</v>
      </c>
    </row>
    <row r="64" spans="1:10" ht="15" customHeight="1" x14ac:dyDescent="0.2">
      <c r="A64" s="16">
        <v>64</v>
      </c>
      <c r="B64" s="16">
        <v>2223</v>
      </c>
      <c r="C64" s="16">
        <v>2212</v>
      </c>
      <c r="D64" s="17" t="s">
        <v>29</v>
      </c>
      <c r="E64" s="16">
        <v>31561</v>
      </c>
      <c r="F64" s="17" t="s">
        <v>259</v>
      </c>
      <c r="G64" s="16"/>
      <c r="H64" s="18">
        <v>0</v>
      </c>
      <c r="I64" s="18">
        <v>0</v>
      </c>
      <c r="J64" s="19">
        <v>1500</v>
      </c>
    </row>
    <row r="65" spans="1:10" ht="15" customHeight="1" x14ac:dyDescent="0.2">
      <c r="A65" s="16">
        <v>64</v>
      </c>
      <c r="B65" s="16">
        <v>2299</v>
      </c>
      <c r="C65" s="16">
        <v>2212</v>
      </c>
      <c r="D65" s="17" t="s">
        <v>29</v>
      </c>
      <c r="E65" s="16">
        <v>3157</v>
      </c>
      <c r="F65" s="17" t="s">
        <v>260</v>
      </c>
      <c r="G65" s="16"/>
      <c r="H65" s="18">
        <v>120</v>
      </c>
      <c r="I65" s="18">
        <v>120</v>
      </c>
      <c r="J65" s="19">
        <v>0</v>
      </c>
    </row>
    <row r="66" spans="1:10" ht="15" customHeight="1" x14ac:dyDescent="0.2">
      <c r="A66" s="16">
        <v>64</v>
      </c>
      <c r="B66" s="16">
        <v>2299</v>
      </c>
      <c r="C66" s="16">
        <v>2212</v>
      </c>
      <c r="D66" s="17" t="s">
        <v>29</v>
      </c>
      <c r="E66" s="16">
        <v>31526</v>
      </c>
      <c r="F66" s="17" t="s">
        <v>261</v>
      </c>
      <c r="G66" s="16"/>
      <c r="H66" s="18">
        <v>0</v>
      </c>
      <c r="I66" s="18">
        <v>1593</v>
      </c>
      <c r="J66" s="19">
        <v>0</v>
      </c>
    </row>
    <row r="67" spans="1:10" ht="15" customHeight="1" x14ac:dyDescent="0.2">
      <c r="A67" s="16">
        <v>64</v>
      </c>
      <c r="B67" s="16">
        <v>2299</v>
      </c>
      <c r="C67" s="16">
        <v>2212</v>
      </c>
      <c r="D67" s="17" t="s">
        <v>29</v>
      </c>
      <c r="E67" s="16">
        <v>315261</v>
      </c>
      <c r="F67" s="17" t="s">
        <v>262</v>
      </c>
      <c r="G67" s="16"/>
      <c r="H67" s="18">
        <v>0</v>
      </c>
      <c r="I67" s="18">
        <v>15308</v>
      </c>
      <c r="J67" s="19">
        <v>0</v>
      </c>
    </row>
    <row r="68" spans="1:10" ht="15" customHeight="1" x14ac:dyDescent="0.2">
      <c r="A68"/>
      <c r="B68"/>
      <c r="C68"/>
      <c r="D68"/>
      <c r="E68"/>
      <c r="F68"/>
      <c r="G68"/>
      <c r="H68"/>
      <c r="I68"/>
      <c r="J68"/>
    </row>
    <row r="69" spans="1:10" ht="15" customHeight="1" x14ac:dyDescent="0.2">
      <c r="A69" s="4" t="s">
        <v>417</v>
      </c>
      <c r="B69" s="4"/>
      <c r="C69" s="4"/>
      <c r="D69" s="5"/>
      <c r="E69" s="4"/>
      <c r="F69" s="5"/>
      <c r="G69" s="4"/>
      <c r="H69" s="10">
        <f>SUM(H62:H68)</f>
        <v>1620</v>
      </c>
      <c r="I69" s="10">
        <f>SUM(I62:I68)</f>
        <v>18521</v>
      </c>
      <c r="J69" s="11">
        <f>SUM(J62:J68)</f>
        <v>2000</v>
      </c>
    </row>
    <row r="70" spans="1:10" ht="15" customHeight="1" x14ac:dyDescent="0.2">
      <c r="A70"/>
      <c r="B70"/>
      <c r="C70"/>
      <c r="D70"/>
      <c r="E70"/>
      <c r="F70"/>
      <c r="G70"/>
      <c r="H70"/>
      <c r="I70"/>
      <c r="J70"/>
    </row>
    <row r="71" spans="1:10" ht="15" customHeight="1" x14ac:dyDescent="0.2">
      <c r="A71" s="6" t="s">
        <v>416</v>
      </c>
      <c r="B71" s="6"/>
      <c r="C71" s="6"/>
      <c r="D71" s="7"/>
      <c r="E71" s="6"/>
      <c r="F71" s="7"/>
      <c r="G71" s="6"/>
      <c r="H71" s="12">
        <f>H69</f>
        <v>1620</v>
      </c>
      <c r="I71" s="12">
        <f>I69</f>
        <v>18521</v>
      </c>
      <c r="J71" s="13">
        <f>J69</f>
        <v>2000</v>
      </c>
    </row>
    <row r="72" spans="1:10" ht="15" customHeight="1" x14ac:dyDescent="0.2">
      <c r="A72"/>
      <c r="B72"/>
      <c r="C72"/>
      <c r="D72"/>
      <c r="E72"/>
      <c r="F72"/>
      <c r="G72"/>
      <c r="H72"/>
      <c r="I72"/>
      <c r="J72"/>
    </row>
    <row r="73" spans="1:10" ht="15" customHeight="1" x14ac:dyDescent="0.2">
      <c r="A73" s="8" t="s">
        <v>415</v>
      </c>
      <c r="B73" s="8"/>
      <c r="C73" s="8"/>
      <c r="D73" s="9"/>
      <c r="E73" s="8"/>
      <c r="F73" s="9"/>
      <c r="G73" s="8"/>
      <c r="H73" s="14">
        <f>H15+H42+H52+H71</f>
        <v>4055</v>
      </c>
      <c r="I73" s="14">
        <f>I15+I42+I52+I71</f>
        <v>21177.5</v>
      </c>
      <c r="J73" s="15">
        <f>J15+J42+J52+J71</f>
        <v>4405</v>
      </c>
    </row>
    <row r="74" spans="1:10" ht="15" customHeight="1" x14ac:dyDescent="0.2">
      <c r="A74" s="8" t="s">
        <v>414</v>
      </c>
      <c r="B74" s="8"/>
      <c r="C74" s="8"/>
      <c r="D74" s="9"/>
      <c r="E74" s="8"/>
      <c r="F74" s="9"/>
      <c r="G74" s="8"/>
      <c r="H74" s="14">
        <f>H33+H59</f>
        <v>270</v>
      </c>
      <c r="I74" s="14">
        <f>I33+I59</f>
        <v>537.80000000000007</v>
      </c>
      <c r="J74" s="15">
        <f>J33+J59</f>
        <v>335</v>
      </c>
    </row>
    <row r="77" spans="1:10" ht="15" customHeight="1" x14ac:dyDescent="0.2">
      <c r="J77" s="24"/>
    </row>
    <row r="79" spans="1:10" ht="15" customHeight="1" x14ac:dyDescent="0.2">
      <c r="J79" s="24"/>
    </row>
  </sheetData>
  <mergeCells count="5">
    <mergeCell ref="A1:J1"/>
    <mergeCell ref="A61:J61"/>
    <mergeCell ref="A44:J44"/>
    <mergeCell ref="A35:J35"/>
    <mergeCell ref="A4:J4"/>
  </mergeCells>
  <pageMargins left="0.19685039369791668" right="0.19685039369791668" top="0.19685039369791668" bottom="0.39370078739583336" header="0.19685039369791668" footer="0.19685039369791668"/>
  <pageSetup paperSize="9" fitToHeight="0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A1:J110"/>
  <sheetViews>
    <sheetView zoomScale="74" zoomScaleNormal="74" workbookViewId="0">
      <pane ySplit="2" topLeftCell="A4" activePane="bottomLeft" state="frozenSplit"/>
      <selection sqref="A1:J1"/>
      <selection pane="bottomLeft" activeCell="J5" sqref="J5"/>
    </sheetView>
  </sheetViews>
  <sheetFormatPr defaultRowHeight="15" customHeight="1" x14ac:dyDescent="0.2"/>
  <cols>
    <col min="1" max="1" width="7.75" style="1" customWidth="1"/>
    <col min="2" max="3" width="5.75" style="1" customWidth="1"/>
    <col min="4" max="4" width="36.75" style="2" customWidth="1"/>
    <col min="5" max="5" width="8.75" style="1" customWidth="1"/>
    <col min="6" max="6" width="45.75" style="2" customWidth="1"/>
    <col min="7" max="7" width="6.75" style="1" customWidth="1"/>
    <col min="8" max="10" width="13.75" style="3" customWidth="1"/>
    <col min="11" max="11" width="13.75" customWidth="1"/>
  </cols>
  <sheetData>
    <row r="1" spans="1:10" s="23" customFormat="1" ht="30" customHeight="1" x14ac:dyDescent="0.2">
      <c r="A1" s="53" t="s">
        <v>263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s="23" customFormat="1" ht="30" customHeight="1" x14ac:dyDescent="0.2">
      <c r="A2" s="20" t="s">
        <v>491</v>
      </c>
      <c r="B2" s="20" t="s">
        <v>0</v>
      </c>
      <c r="C2" s="20" t="s">
        <v>1</v>
      </c>
      <c r="D2" s="21" t="s">
        <v>2</v>
      </c>
      <c r="E2" s="20" t="s">
        <v>3</v>
      </c>
      <c r="F2" s="21" t="s">
        <v>4</v>
      </c>
      <c r="G2" s="20" t="s">
        <v>5</v>
      </c>
      <c r="H2" s="22" t="s">
        <v>492</v>
      </c>
      <c r="I2" s="22" t="s">
        <v>493</v>
      </c>
      <c r="J2" s="22" t="s">
        <v>519</v>
      </c>
    </row>
    <row r="3" spans="1:10" ht="15" customHeight="1" x14ac:dyDescent="0.2">
      <c r="A3"/>
      <c r="B3"/>
      <c r="C3"/>
      <c r="D3"/>
      <c r="E3"/>
      <c r="F3"/>
      <c r="G3"/>
      <c r="H3"/>
      <c r="I3"/>
      <c r="J3"/>
    </row>
    <row r="4" spans="1:10" s="23" customFormat="1" ht="30" customHeight="1" x14ac:dyDescent="0.2">
      <c r="A4" s="55" t="s">
        <v>448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5" customHeight="1" x14ac:dyDescent="0.2">
      <c r="A5"/>
      <c r="B5"/>
      <c r="C5"/>
      <c r="D5"/>
      <c r="E5"/>
      <c r="F5"/>
      <c r="G5"/>
      <c r="H5"/>
      <c r="I5"/>
      <c r="J5"/>
    </row>
    <row r="6" spans="1:10" ht="15" customHeight="1" x14ac:dyDescent="0.2">
      <c r="A6" s="16">
        <v>71</v>
      </c>
      <c r="B6" s="16">
        <v>3399</v>
      </c>
      <c r="C6" s="16">
        <v>2321</v>
      </c>
      <c r="D6" s="17" t="s">
        <v>264</v>
      </c>
      <c r="E6" s="16">
        <v>902</v>
      </c>
      <c r="F6" s="17" t="s">
        <v>255</v>
      </c>
      <c r="G6" s="16"/>
      <c r="H6" s="18">
        <v>0</v>
      </c>
      <c r="I6" s="18">
        <v>47</v>
      </c>
      <c r="J6" s="19">
        <v>0</v>
      </c>
    </row>
    <row r="7" spans="1:10" ht="15" customHeight="1" x14ac:dyDescent="0.2">
      <c r="A7"/>
      <c r="B7"/>
      <c r="C7"/>
      <c r="D7"/>
      <c r="E7"/>
      <c r="F7"/>
      <c r="G7"/>
      <c r="H7"/>
      <c r="I7"/>
      <c r="J7"/>
    </row>
    <row r="8" spans="1:10" ht="15" customHeight="1" x14ac:dyDescent="0.2">
      <c r="A8" s="4" t="s">
        <v>445</v>
      </c>
      <c r="B8" s="4"/>
      <c r="C8" s="4"/>
      <c r="D8" s="5"/>
      <c r="E8" s="4"/>
      <c r="F8" s="5"/>
      <c r="G8" s="4"/>
      <c r="H8" s="10">
        <f>SUM(H3:H7)</f>
        <v>0</v>
      </c>
      <c r="I8" s="10">
        <f>SUM(I3:I7)</f>
        <v>47</v>
      </c>
      <c r="J8" s="11">
        <f>SUM(J3:J7)</f>
        <v>0</v>
      </c>
    </row>
    <row r="9" spans="1:10" ht="15" customHeight="1" x14ac:dyDescent="0.2">
      <c r="A9"/>
      <c r="B9"/>
      <c r="C9"/>
      <c r="D9"/>
      <c r="E9"/>
      <c r="F9"/>
      <c r="G9"/>
      <c r="H9"/>
      <c r="I9"/>
      <c r="J9"/>
    </row>
    <row r="10" spans="1:10" ht="15" customHeight="1" x14ac:dyDescent="0.2">
      <c r="A10" s="6" t="s">
        <v>444</v>
      </c>
      <c r="B10" s="6"/>
      <c r="C10" s="6"/>
      <c r="D10" s="7"/>
      <c r="E10" s="6"/>
      <c r="F10" s="7"/>
      <c r="G10" s="6"/>
      <c r="H10" s="12">
        <f>H8</f>
        <v>0</v>
      </c>
      <c r="I10" s="12">
        <f>I8</f>
        <v>47</v>
      </c>
      <c r="J10" s="13">
        <f>J8</f>
        <v>0</v>
      </c>
    </row>
    <row r="11" spans="1:10" ht="15" customHeight="1" x14ac:dyDescent="0.2">
      <c r="A11"/>
      <c r="B11"/>
      <c r="C11"/>
      <c r="D11"/>
      <c r="E11"/>
      <c r="F11"/>
      <c r="G11"/>
      <c r="H11"/>
      <c r="I11"/>
      <c r="J11"/>
    </row>
    <row r="12" spans="1:10" ht="15" customHeight="1" x14ac:dyDescent="0.2">
      <c r="A12" s="16">
        <v>71</v>
      </c>
      <c r="B12" s="16">
        <v>3319</v>
      </c>
      <c r="C12" s="16">
        <v>5021</v>
      </c>
      <c r="D12" s="17" t="s">
        <v>15</v>
      </c>
      <c r="E12" s="16"/>
      <c r="F12" s="17" t="s">
        <v>514</v>
      </c>
      <c r="G12" s="16"/>
      <c r="H12" s="18">
        <v>50</v>
      </c>
      <c r="I12" s="18">
        <v>50</v>
      </c>
      <c r="J12" s="19">
        <v>50</v>
      </c>
    </row>
    <row r="13" spans="1:10" ht="15" customHeight="1" x14ac:dyDescent="0.2">
      <c r="A13" s="16">
        <v>71</v>
      </c>
      <c r="B13" s="16">
        <v>3319</v>
      </c>
      <c r="C13" s="16">
        <v>5169</v>
      </c>
      <c r="D13" s="17" t="s">
        <v>11</v>
      </c>
      <c r="E13" s="16">
        <v>33191</v>
      </c>
      <c r="F13" s="17" t="s">
        <v>265</v>
      </c>
      <c r="G13" s="16"/>
      <c r="H13" s="18">
        <v>0</v>
      </c>
      <c r="I13" s="18">
        <v>0</v>
      </c>
      <c r="J13" s="19">
        <v>250</v>
      </c>
    </row>
    <row r="14" spans="1:10" ht="15" customHeight="1" x14ac:dyDescent="0.2">
      <c r="A14" s="16">
        <v>71</v>
      </c>
      <c r="B14" s="16">
        <v>3399</v>
      </c>
      <c r="C14" s="16">
        <v>5139</v>
      </c>
      <c r="D14" s="17" t="s">
        <v>10</v>
      </c>
      <c r="E14" s="16">
        <v>902</v>
      </c>
      <c r="F14" s="17" t="s">
        <v>255</v>
      </c>
      <c r="G14" s="16"/>
      <c r="H14" s="18">
        <v>0</v>
      </c>
      <c r="I14" s="18">
        <v>94</v>
      </c>
      <c r="J14" s="19">
        <v>0</v>
      </c>
    </row>
    <row r="15" spans="1:10" ht="15" customHeight="1" x14ac:dyDescent="0.2">
      <c r="A15" s="16">
        <v>71</v>
      </c>
      <c r="B15" s="16">
        <v>3421</v>
      </c>
      <c r="C15" s="16">
        <v>5229</v>
      </c>
      <c r="D15" s="17" t="s">
        <v>244</v>
      </c>
      <c r="E15" s="16">
        <v>401</v>
      </c>
      <c r="F15" s="17" t="s">
        <v>266</v>
      </c>
      <c r="G15" s="16"/>
      <c r="H15" s="18">
        <v>500</v>
      </c>
      <c r="I15" s="18">
        <v>500</v>
      </c>
      <c r="J15" s="19">
        <v>500</v>
      </c>
    </row>
    <row r="16" spans="1:10" ht="15" customHeight="1" x14ac:dyDescent="0.2">
      <c r="A16" s="16">
        <v>71</v>
      </c>
      <c r="B16" s="16">
        <v>3429</v>
      </c>
      <c r="C16" s="16">
        <v>5229</v>
      </c>
      <c r="D16" s="17" t="s">
        <v>244</v>
      </c>
      <c r="E16" s="16">
        <v>404</v>
      </c>
      <c r="F16" s="17" t="s">
        <v>267</v>
      </c>
      <c r="G16" s="16"/>
      <c r="H16" s="18">
        <v>800</v>
      </c>
      <c r="I16" s="18">
        <v>800</v>
      </c>
      <c r="J16" s="19">
        <v>800</v>
      </c>
    </row>
    <row r="17" spans="1:10" ht="15" customHeight="1" x14ac:dyDescent="0.2">
      <c r="A17" s="16">
        <v>71</v>
      </c>
      <c r="B17" s="16">
        <v>3900</v>
      </c>
      <c r="C17" s="16">
        <v>5229</v>
      </c>
      <c r="D17" s="17" t="s">
        <v>244</v>
      </c>
      <c r="E17" s="16">
        <v>1408</v>
      </c>
      <c r="F17" s="17" t="s">
        <v>268</v>
      </c>
      <c r="G17" s="16"/>
      <c r="H17" s="18">
        <v>400</v>
      </c>
      <c r="I17" s="18">
        <v>400</v>
      </c>
      <c r="J17" s="19">
        <v>400</v>
      </c>
    </row>
    <row r="18" spans="1:10" ht="15" customHeight="1" x14ac:dyDescent="0.2">
      <c r="A18" s="16">
        <v>71</v>
      </c>
      <c r="B18" s="16">
        <v>6171</v>
      </c>
      <c r="C18" s="16">
        <v>5139</v>
      </c>
      <c r="D18" s="17" t="s">
        <v>10</v>
      </c>
      <c r="E18" s="16">
        <v>61711</v>
      </c>
      <c r="F18" s="17" t="s">
        <v>269</v>
      </c>
      <c r="G18" s="16"/>
      <c r="H18" s="18">
        <v>0</v>
      </c>
      <c r="I18" s="18">
        <v>76.2</v>
      </c>
      <c r="J18" s="19">
        <v>0</v>
      </c>
    </row>
    <row r="19" spans="1:10" ht="15" customHeight="1" x14ac:dyDescent="0.2">
      <c r="A19" s="16">
        <v>71</v>
      </c>
      <c r="B19" s="16">
        <v>6171</v>
      </c>
      <c r="C19" s="16">
        <v>5169</v>
      </c>
      <c r="D19" s="17" t="s">
        <v>11</v>
      </c>
      <c r="E19" s="16">
        <v>61711</v>
      </c>
      <c r="F19" s="17" t="s">
        <v>269</v>
      </c>
      <c r="G19" s="16"/>
      <c r="H19" s="18">
        <v>450</v>
      </c>
      <c r="I19" s="18">
        <v>285</v>
      </c>
      <c r="J19" s="19">
        <v>450</v>
      </c>
    </row>
    <row r="20" spans="1:10" ht="15" customHeight="1" x14ac:dyDescent="0.2">
      <c r="A20" s="16">
        <v>71</v>
      </c>
      <c r="B20" s="16">
        <v>6171</v>
      </c>
      <c r="C20" s="16">
        <v>5175</v>
      </c>
      <c r="D20" s="17" t="s">
        <v>240</v>
      </c>
      <c r="E20" s="16">
        <v>61711</v>
      </c>
      <c r="F20" s="17" t="s">
        <v>269</v>
      </c>
      <c r="G20" s="16"/>
      <c r="H20" s="18">
        <v>0</v>
      </c>
      <c r="I20" s="18">
        <v>17.5</v>
      </c>
      <c r="J20" s="19">
        <v>0</v>
      </c>
    </row>
    <row r="21" spans="1:10" ht="15" customHeight="1" x14ac:dyDescent="0.2">
      <c r="A21" s="16">
        <v>71</v>
      </c>
      <c r="B21" s="16">
        <v>6171</v>
      </c>
      <c r="C21" s="16">
        <v>5194</v>
      </c>
      <c r="D21" s="17" t="s">
        <v>241</v>
      </c>
      <c r="E21" s="16">
        <v>61711</v>
      </c>
      <c r="F21" s="17" t="s">
        <v>269</v>
      </c>
      <c r="G21" s="16"/>
      <c r="H21" s="18">
        <v>0</v>
      </c>
      <c r="I21" s="18">
        <v>24.3</v>
      </c>
      <c r="J21" s="19">
        <v>0</v>
      </c>
    </row>
    <row r="22" spans="1:10" ht="15" customHeight="1" x14ac:dyDescent="0.2">
      <c r="A22" s="16">
        <v>71</v>
      </c>
      <c r="B22" s="16">
        <v>6171</v>
      </c>
      <c r="C22" s="16">
        <v>5909</v>
      </c>
      <c r="D22" s="17" t="s">
        <v>270</v>
      </c>
      <c r="E22" s="16"/>
      <c r="F22" s="17" t="s">
        <v>515</v>
      </c>
      <c r="G22" s="16"/>
      <c r="H22" s="18">
        <v>0</v>
      </c>
      <c r="I22" s="18">
        <v>0</v>
      </c>
      <c r="J22" s="19">
        <v>500</v>
      </c>
    </row>
    <row r="23" spans="1:10" ht="15" customHeight="1" x14ac:dyDescent="0.2">
      <c r="A23" s="16">
        <v>71</v>
      </c>
      <c r="B23" s="16">
        <v>6223</v>
      </c>
      <c r="C23" s="16">
        <v>5169</v>
      </c>
      <c r="D23" s="17" t="s">
        <v>11</v>
      </c>
      <c r="E23" s="16">
        <v>6223</v>
      </c>
      <c r="F23" s="17" t="s">
        <v>271</v>
      </c>
      <c r="G23" s="16"/>
      <c r="H23" s="18">
        <v>0</v>
      </c>
      <c r="I23" s="18">
        <v>0</v>
      </c>
      <c r="J23" s="19">
        <v>200</v>
      </c>
    </row>
    <row r="24" spans="1:10" ht="15" customHeight="1" x14ac:dyDescent="0.2">
      <c r="A24" s="16">
        <v>71</v>
      </c>
      <c r="B24" s="16">
        <v>6409</v>
      </c>
      <c r="C24" s="16">
        <v>5901</v>
      </c>
      <c r="D24" s="17" t="s">
        <v>272</v>
      </c>
      <c r="E24" s="16"/>
      <c r="F24" s="17"/>
      <c r="G24" s="16"/>
      <c r="H24" s="18">
        <v>0</v>
      </c>
      <c r="I24" s="18">
        <v>753.3</v>
      </c>
      <c r="J24" s="19">
        <v>0</v>
      </c>
    </row>
    <row r="25" spans="1:10" ht="15" customHeight="1" x14ac:dyDescent="0.2">
      <c r="A25"/>
      <c r="B25"/>
      <c r="C25"/>
      <c r="D25"/>
      <c r="E25"/>
      <c r="F25"/>
      <c r="G25"/>
      <c r="H25"/>
      <c r="I25"/>
      <c r="J25"/>
    </row>
    <row r="26" spans="1:10" ht="15" customHeight="1" x14ac:dyDescent="0.2">
      <c r="A26" s="4" t="s">
        <v>443</v>
      </c>
      <c r="B26" s="4"/>
      <c r="C26" s="4"/>
      <c r="D26" s="5"/>
      <c r="E26" s="4"/>
      <c r="F26" s="5"/>
      <c r="G26" s="4"/>
      <c r="H26" s="10">
        <f>SUM(H11:H25)</f>
        <v>2200</v>
      </c>
      <c r="I26" s="10">
        <f>SUM(I11:I25)</f>
        <v>3000.3</v>
      </c>
      <c r="J26" s="11">
        <f>SUM(J11:J25)</f>
        <v>3150</v>
      </c>
    </row>
    <row r="27" spans="1:10" ht="15" customHeight="1" x14ac:dyDescent="0.2">
      <c r="A27"/>
      <c r="B27"/>
      <c r="C27"/>
      <c r="D27"/>
      <c r="E27"/>
      <c r="F27"/>
      <c r="G27"/>
      <c r="H27"/>
      <c r="I27"/>
      <c r="J27"/>
    </row>
    <row r="28" spans="1:10" ht="15" customHeight="1" x14ac:dyDescent="0.2">
      <c r="A28" s="6" t="s">
        <v>442</v>
      </c>
      <c r="B28" s="6"/>
      <c r="C28" s="6"/>
      <c r="D28" s="7"/>
      <c r="E28" s="6"/>
      <c r="F28" s="7"/>
      <c r="G28" s="6"/>
      <c r="H28" s="12">
        <f>H26</f>
        <v>2200</v>
      </c>
      <c r="I28" s="12">
        <f>I26</f>
        <v>3000.3</v>
      </c>
      <c r="J28" s="13">
        <f>J26</f>
        <v>3150</v>
      </c>
    </row>
    <row r="29" spans="1:10" ht="15" customHeight="1" x14ac:dyDescent="0.2">
      <c r="A29"/>
      <c r="B29"/>
      <c r="C29"/>
      <c r="D29"/>
      <c r="E29"/>
      <c r="F29"/>
      <c r="G29"/>
      <c r="H29"/>
      <c r="I29"/>
      <c r="J29"/>
    </row>
    <row r="30" spans="1:10" s="23" customFormat="1" ht="30" customHeight="1" x14ac:dyDescent="0.2">
      <c r="A30" s="55" t="s">
        <v>447</v>
      </c>
      <c r="B30" s="54"/>
      <c r="C30" s="54"/>
      <c r="D30" s="54"/>
      <c r="E30" s="54"/>
      <c r="F30" s="54"/>
      <c r="G30" s="54"/>
      <c r="H30" s="54"/>
      <c r="I30" s="54"/>
      <c r="J30" s="54"/>
    </row>
    <row r="31" spans="1:10" ht="15" customHeight="1" x14ac:dyDescent="0.2">
      <c r="A31"/>
      <c r="B31"/>
      <c r="C31"/>
      <c r="D31"/>
      <c r="E31"/>
      <c r="F31"/>
      <c r="G31"/>
      <c r="H31"/>
      <c r="I31"/>
      <c r="J31"/>
    </row>
    <row r="32" spans="1:10" ht="15" customHeight="1" x14ac:dyDescent="0.2">
      <c r="A32" s="16">
        <v>72</v>
      </c>
      <c r="B32" s="16"/>
      <c r="C32" s="16">
        <v>4116</v>
      </c>
      <c r="D32" s="17" t="s">
        <v>27</v>
      </c>
      <c r="E32" s="16">
        <v>133063</v>
      </c>
      <c r="F32" s="17" t="s">
        <v>273</v>
      </c>
      <c r="G32" s="16">
        <v>33063</v>
      </c>
      <c r="H32" s="18">
        <v>850</v>
      </c>
      <c r="I32" s="18">
        <v>850</v>
      </c>
      <c r="J32" s="19">
        <v>2500</v>
      </c>
    </row>
    <row r="33" spans="1:10" ht="15" customHeight="1" x14ac:dyDescent="0.2">
      <c r="A33"/>
      <c r="B33"/>
      <c r="C33"/>
      <c r="D33"/>
      <c r="E33"/>
      <c r="F33"/>
      <c r="G33"/>
      <c r="H33"/>
      <c r="I33"/>
      <c r="J33"/>
    </row>
    <row r="34" spans="1:10" ht="15" customHeight="1" x14ac:dyDescent="0.2">
      <c r="A34" s="4" t="s">
        <v>441</v>
      </c>
      <c r="B34" s="4"/>
      <c r="C34" s="4"/>
      <c r="D34" s="5"/>
      <c r="E34" s="4"/>
      <c r="F34" s="5"/>
      <c r="G34" s="4"/>
      <c r="H34" s="10">
        <f>SUM(H31:H33)</f>
        <v>850</v>
      </c>
      <c r="I34" s="10">
        <f>SUM(I31:I33)</f>
        <v>850</v>
      </c>
      <c r="J34" s="11">
        <f>SUM(J31:J33)</f>
        <v>2500</v>
      </c>
    </row>
    <row r="35" spans="1:10" ht="15" customHeight="1" x14ac:dyDescent="0.2">
      <c r="A35"/>
      <c r="B35"/>
      <c r="C35"/>
      <c r="D35"/>
      <c r="E35"/>
      <c r="F35"/>
      <c r="G35"/>
      <c r="H35"/>
      <c r="I35"/>
      <c r="J35"/>
    </row>
    <row r="36" spans="1:10" ht="15" customHeight="1" x14ac:dyDescent="0.2">
      <c r="A36" s="6" t="s">
        <v>440</v>
      </c>
      <c r="B36" s="6"/>
      <c r="C36" s="6"/>
      <c r="D36" s="7"/>
      <c r="E36" s="6"/>
      <c r="F36" s="7"/>
      <c r="G36" s="6"/>
      <c r="H36" s="12">
        <f>H34</f>
        <v>850</v>
      </c>
      <c r="I36" s="12">
        <f>I34</f>
        <v>850</v>
      </c>
      <c r="J36" s="13">
        <f>J34</f>
        <v>2500</v>
      </c>
    </row>
    <row r="37" spans="1:10" ht="15" customHeight="1" x14ac:dyDescent="0.2">
      <c r="A37"/>
      <c r="B37"/>
      <c r="C37"/>
      <c r="D37"/>
      <c r="E37"/>
      <c r="F37"/>
      <c r="G37"/>
      <c r="H37"/>
      <c r="I37"/>
      <c r="J37"/>
    </row>
    <row r="38" spans="1:10" ht="15" customHeight="1" x14ac:dyDescent="0.2">
      <c r="A38" s="16">
        <v>72</v>
      </c>
      <c r="B38" s="16">
        <v>3299</v>
      </c>
      <c r="C38" s="16">
        <v>5011</v>
      </c>
      <c r="D38" s="17" t="s">
        <v>232</v>
      </c>
      <c r="E38" s="16"/>
      <c r="F38" s="17"/>
      <c r="G38" s="16">
        <v>33063</v>
      </c>
      <c r="H38" s="18">
        <v>0</v>
      </c>
      <c r="I38" s="18">
        <v>0</v>
      </c>
      <c r="J38" s="19">
        <v>2841.3</v>
      </c>
    </row>
    <row r="39" spans="1:10" ht="15" customHeight="1" x14ac:dyDescent="0.2">
      <c r="A39" s="16">
        <v>72</v>
      </c>
      <c r="B39" s="16">
        <v>3299</v>
      </c>
      <c r="C39" s="16">
        <v>5011</v>
      </c>
      <c r="D39" s="17" t="s">
        <v>232</v>
      </c>
      <c r="E39" s="16">
        <v>33063</v>
      </c>
      <c r="F39" s="17" t="s">
        <v>274</v>
      </c>
      <c r="G39" s="16"/>
      <c r="H39" s="18">
        <v>0</v>
      </c>
      <c r="I39" s="18">
        <v>0</v>
      </c>
      <c r="J39" s="19">
        <v>315.7</v>
      </c>
    </row>
    <row r="40" spans="1:10" ht="15" customHeight="1" x14ac:dyDescent="0.2">
      <c r="A40" s="16">
        <v>72</v>
      </c>
      <c r="B40" s="16">
        <v>3299</v>
      </c>
      <c r="C40" s="16">
        <v>5011</v>
      </c>
      <c r="D40" s="17" t="s">
        <v>232</v>
      </c>
      <c r="E40" s="16">
        <v>133063</v>
      </c>
      <c r="F40" s="17" t="s">
        <v>273</v>
      </c>
      <c r="G40" s="16"/>
      <c r="H40" s="18">
        <v>59</v>
      </c>
      <c r="I40" s="18">
        <v>49.3</v>
      </c>
      <c r="J40" s="19">
        <v>0</v>
      </c>
    </row>
    <row r="41" spans="1:10" ht="15" customHeight="1" x14ac:dyDescent="0.2">
      <c r="A41" s="16">
        <v>72</v>
      </c>
      <c r="B41" s="16">
        <v>3299</v>
      </c>
      <c r="C41" s="16">
        <v>5011</v>
      </c>
      <c r="D41" s="17" t="s">
        <v>232</v>
      </c>
      <c r="E41" s="16">
        <v>133063</v>
      </c>
      <c r="F41" s="17" t="s">
        <v>273</v>
      </c>
      <c r="G41" s="16">
        <v>33063</v>
      </c>
      <c r="H41" s="18">
        <v>850</v>
      </c>
      <c r="I41" s="18">
        <v>1117.8</v>
      </c>
      <c r="J41" s="19">
        <v>0</v>
      </c>
    </row>
    <row r="42" spans="1:10" ht="15" customHeight="1" x14ac:dyDescent="0.2">
      <c r="A42" s="16">
        <v>72</v>
      </c>
      <c r="B42" s="16">
        <v>3299</v>
      </c>
      <c r="C42" s="16">
        <v>5011</v>
      </c>
      <c r="D42" s="17" t="s">
        <v>232</v>
      </c>
      <c r="E42" s="16">
        <v>1330631</v>
      </c>
      <c r="F42" s="17" t="s">
        <v>275</v>
      </c>
      <c r="G42" s="16">
        <v>33063</v>
      </c>
      <c r="H42" s="18">
        <v>360</v>
      </c>
      <c r="I42" s="18">
        <v>297</v>
      </c>
      <c r="J42" s="19">
        <v>0</v>
      </c>
    </row>
    <row r="43" spans="1:10" ht="15" customHeight="1" x14ac:dyDescent="0.2">
      <c r="A43" s="16">
        <v>72</v>
      </c>
      <c r="B43" s="16">
        <v>3299</v>
      </c>
      <c r="C43" s="16">
        <v>5021</v>
      </c>
      <c r="D43" s="17" t="s">
        <v>15</v>
      </c>
      <c r="E43" s="16">
        <v>133063</v>
      </c>
      <c r="F43" s="17" t="s">
        <v>273</v>
      </c>
      <c r="G43" s="16"/>
      <c r="H43" s="18">
        <v>9</v>
      </c>
      <c r="I43" s="18">
        <v>16.3</v>
      </c>
      <c r="J43" s="19">
        <v>0</v>
      </c>
    </row>
    <row r="44" spans="1:10" ht="15" customHeight="1" x14ac:dyDescent="0.2">
      <c r="A44" s="16">
        <v>72</v>
      </c>
      <c r="B44" s="16">
        <v>3299</v>
      </c>
      <c r="C44" s="16">
        <v>5021</v>
      </c>
      <c r="D44" s="17" t="s">
        <v>15</v>
      </c>
      <c r="E44" s="16">
        <v>133063</v>
      </c>
      <c r="F44" s="17" t="s">
        <v>273</v>
      </c>
      <c r="G44" s="16">
        <v>33063</v>
      </c>
      <c r="H44" s="18">
        <v>60</v>
      </c>
      <c r="I44" s="18">
        <v>185.6</v>
      </c>
      <c r="J44" s="19">
        <v>0</v>
      </c>
    </row>
    <row r="45" spans="1:10" ht="15" customHeight="1" x14ac:dyDescent="0.2">
      <c r="A45" s="16">
        <v>72</v>
      </c>
      <c r="B45" s="16">
        <v>3299</v>
      </c>
      <c r="C45" s="16">
        <v>5021</v>
      </c>
      <c r="D45" s="17" t="s">
        <v>15</v>
      </c>
      <c r="E45" s="16">
        <v>1330631</v>
      </c>
      <c r="F45" s="17" t="s">
        <v>275</v>
      </c>
      <c r="G45" s="16">
        <v>33063</v>
      </c>
      <c r="H45" s="18">
        <v>127</v>
      </c>
      <c r="I45" s="18">
        <v>167.8</v>
      </c>
      <c r="J45" s="19">
        <v>0</v>
      </c>
    </row>
    <row r="46" spans="1:10" ht="15" customHeight="1" x14ac:dyDescent="0.2">
      <c r="A46" s="16">
        <v>72</v>
      </c>
      <c r="B46" s="16">
        <v>3299</v>
      </c>
      <c r="C46" s="16">
        <v>5031</v>
      </c>
      <c r="D46" s="17" t="s">
        <v>233</v>
      </c>
      <c r="E46" s="16">
        <v>133063</v>
      </c>
      <c r="F46" s="17" t="s">
        <v>273</v>
      </c>
      <c r="G46" s="16"/>
      <c r="H46" s="18">
        <v>15</v>
      </c>
      <c r="I46" s="18">
        <v>15</v>
      </c>
      <c r="J46" s="19">
        <v>0</v>
      </c>
    </row>
    <row r="47" spans="1:10" ht="15" customHeight="1" x14ac:dyDescent="0.2">
      <c r="A47" s="16">
        <v>72</v>
      </c>
      <c r="B47" s="16">
        <v>3299</v>
      </c>
      <c r="C47" s="16">
        <v>5031</v>
      </c>
      <c r="D47" s="17" t="s">
        <v>233</v>
      </c>
      <c r="E47" s="16">
        <v>133063</v>
      </c>
      <c r="F47" s="17" t="s">
        <v>273</v>
      </c>
      <c r="G47" s="16">
        <v>33063</v>
      </c>
      <c r="H47" s="18">
        <v>210</v>
      </c>
      <c r="I47" s="18">
        <v>210</v>
      </c>
      <c r="J47" s="19">
        <v>0</v>
      </c>
    </row>
    <row r="48" spans="1:10" ht="15" customHeight="1" x14ac:dyDescent="0.2">
      <c r="A48" s="16">
        <v>72</v>
      </c>
      <c r="B48" s="16">
        <v>3299</v>
      </c>
      <c r="C48" s="16">
        <v>5031</v>
      </c>
      <c r="D48" s="17" t="s">
        <v>233</v>
      </c>
      <c r="E48" s="16">
        <v>1330631</v>
      </c>
      <c r="F48" s="17" t="s">
        <v>275</v>
      </c>
      <c r="G48" s="16">
        <v>33063</v>
      </c>
      <c r="H48" s="18">
        <v>63</v>
      </c>
      <c r="I48" s="18">
        <v>64.599999999999994</v>
      </c>
      <c r="J48" s="19">
        <v>0</v>
      </c>
    </row>
    <row r="49" spans="1:10" ht="15" customHeight="1" x14ac:dyDescent="0.2">
      <c r="A49" s="16">
        <v>72</v>
      </c>
      <c r="B49" s="16">
        <v>3299</v>
      </c>
      <c r="C49" s="16">
        <v>5032</v>
      </c>
      <c r="D49" s="17" t="s">
        <v>234</v>
      </c>
      <c r="E49" s="16">
        <v>133063</v>
      </c>
      <c r="F49" s="17" t="s">
        <v>273</v>
      </c>
      <c r="G49" s="16"/>
      <c r="H49" s="18">
        <v>5</v>
      </c>
      <c r="I49" s="18">
        <v>5</v>
      </c>
      <c r="J49" s="19">
        <v>0</v>
      </c>
    </row>
    <row r="50" spans="1:10" ht="15" customHeight="1" x14ac:dyDescent="0.2">
      <c r="A50" s="16">
        <v>72</v>
      </c>
      <c r="B50" s="16">
        <v>3299</v>
      </c>
      <c r="C50" s="16">
        <v>5032</v>
      </c>
      <c r="D50" s="17" t="s">
        <v>234</v>
      </c>
      <c r="E50" s="16">
        <v>133063</v>
      </c>
      <c r="F50" s="17" t="s">
        <v>273</v>
      </c>
      <c r="G50" s="16">
        <v>33063</v>
      </c>
      <c r="H50" s="18">
        <v>76</v>
      </c>
      <c r="I50" s="18">
        <v>76</v>
      </c>
      <c r="J50" s="19">
        <v>0</v>
      </c>
    </row>
    <row r="51" spans="1:10" ht="15" customHeight="1" x14ac:dyDescent="0.2">
      <c r="A51" s="16">
        <v>72</v>
      </c>
      <c r="B51" s="16">
        <v>3299</v>
      </c>
      <c r="C51" s="16">
        <v>5032</v>
      </c>
      <c r="D51" s="17" t="s">
        <v>234</v>
      </c>
      <c r="E51" s="16">
        <v>1330631</v>
      </c>
      <c r="F51" s="17" t="s">
        <v>275</v>
      </c>
      <c r="G51" s="16">
        <v>33063</v>
      </c>
      <c r="H51" s="18">
        <v>23</v>
      </c>
      <c r="I51" s="18">
        <v>21.4</v>
      </c>
      <c r="J51" s="19">
        <v>0</v>
      </c>
    </row>
    <row r="52" spans="1:10" ht="15" customHeight="1" x14ac:dyDescent="0.2">
      <c r="A52" s="16">
        <v>72</v>
      </c>
      <c r="B52" s="16">
        <v>3299</v>
      </c>
      <c r="C52" s="16">
        <v>5038</v>
      </c>
      <c r="D52" s="17" t="s">
        <v>235</v>
      </c>
      <c r="E52" s="16">
        <v>133063</v>
      </c>
      <c r="F52" s="17" t="s">
        <v>273</v>
      </c>
      <c r="G52" s="16"/>
      <c r="H52" s="18">
        <v>6</v>
      </c>
      <c r="I52" s="18">
        <v>6</v>
      </c>
      <c r="J52" s="19">
        <v>0</v>
      </c>
    </row>
    <row r="53" spans="1:10" ht="15" customHeight="1" x14ac:dyDescent="0.2">
      <c r="A53" s="16">
        <v>72</v>
      </c>
      <c r="B53" s="16">
        <v>3299</v>
      </c>
      <c r="C53" s="16">
        <v>5136</v>
      </c>
      <c r="D53" s="17" t="s">
        <v>227</v>
      </c>
      <c r="E53" s="16">
        <v>133063</v>
      </c>
      <c r="F53" s="17" t="s">
        <v>273</v>
      </c>
      <c r="G53" s="16"/>
      <c r="H53" s="18">
        <v>0</v>
      </c>
      <c r="I53" s="18">
        <v>0.3</v>
      </c>
      <c r="J53" s="19">
        <v>0</v>
      </c>
    </row>
    <row r="54" spans="1:10" ht="15" customHeight="1" x14ac:dyDescent="0.2">
      <c r="A54" s="16">
        <v>72</v>
      </c>
      <c r="B54" s="16">
        <v>3299</v>
      </c>
      <c r="C54" s="16">
        <v>5136</v>
      </c>
      <c r="D54" s="17" t="s">
        <v>227</v>
      </c>
      <c r="E54" s="16">
        <v>1330631</v>
      </c>
      <c r="F54" s="17" t="s">
        <v>275</v>
      </c>
      <c r="G54" s="16">
        <v>33063</v>
      </c>
      <c r="H54" s="18">
        <v>0</v>
      </c>
      <c r="I54" s="18">
        <v>4.3</v>
      </c>
      <c r="J54" s="19">
        <v>0</v>
      </c>
    </row>
    <row r="55" spans="1:10" ht="15" customHeight="1" x14ac:dyDescent="0.2">
      <c r="A55" s="16">
        <v>72</v>
      </c>
      <c r="B55" s="16">
        <v>3299</v>
      </c>
      <c r="C55" s="16">
        <v>5139</v>
      </c>
      <c r="D55" s="17" t="s">
        <v>10</v>
      </c>
      <c r="E55" s="16">
        <v>133063</v>
      </c>
      <c r="F55" s="17" t="s">
        <v>273</v>
      </c>
      <c r="G55" s="16"/>
      <c r="H55" s="18">
        <v>0.2</v>
      </c>
      <c r="I55" s="18">
        <v>0.2</v>
      </c>
      <c r="J55" s="19">
        <v>0</v>
      </c>
    </row>
    <row r="56" spans="1:10" ht="15" customHeight="1" x14ac:dyDescent="0.2">
      <c r="A56" s="16">
        <v>72</v>
      </c>
      <c r="B56" s="16">
        <v>3299</v>
      </c>
      <c r="C56" s="16">
        <v>5139</v>
      </c>
      <c r="D56" s="17" t="s">
        <v>10</v>
      </c>
      <c r="E56" s="16">
        <v>1330631</v>
      </c>
      <c r="F56" s="17" t="s">
        <v>275</v>
      </c>
      <c r="G56" s="16">
        <v>33063</v>
      </c>
      <c r="H56" s="18">
        <v>2.5</v>
      </c>
      <c r="I56" s="18">
        <v>2.5</v>
      </c>
      <c r="J56" s="19">
        <v>0</v>
      </c>
    </row>
    <row r="57" spans="1:10" ht="15" customHeight="1" x14ac:dyDescent="0.2">
      <c r="A57" s="16">
        <v>72</v>
      </c>
      <c r="B57" s="16">
        <v>3299</v>
      </c>
      <c r="C57" s="16">
        <v>5169</v>
      </c>
      <c r="D57" s="17" t="s">
        <v>11</v>
      </c>
      <c r="E57" s="16">
        <v>133063</v>
      </c>
      <c r="F57" s="17" t="s">
        <v>273</v>
      </c>
      <c r="G57" s="16"/>
      <c r="H57" s="18">
        <v>0.1</v>
      </c>
      <c r="I57" s="18">
        <v>2.4</v>
      </c>
      <c r="J57" s="19">
        <v>0</v>
      </c>
    </row>
    <row r="58" spans="1:10" ht="15" customHeight="1" x14ac:dyDescent="0.2">
      <c r="A58" s="16">
        <v>72</v>
      </c>
      <c r="B58" s="16">
        <v>3299</v>
      </c>
      <c r="C58" s="16">
        <v>5169</v>
      </c>
      <c r="D58" s="17" t="s">
        <v>11</v>
      </c>
      <c r="E58" s="16">
        <v>1330631</v>
      </c>
      <c r="F58" s="17" t="s">
        <v>275</v>
      </c>
      <c r="G58" s="16">
        <v>33063</v>
      </c>
      <c r="H58" s="18">
        <v>2</v>
      </c>
      <c r="I58" s="18">
        <v>43.9</v>
      </c>
      <c r="J58" s="19">
        <v>0</v>
      </c>
    </row>
    <row r="59" spans="1:10" ht="15" customHeight="1" x14ac:dyDescent="0.2">
      <c r="A59" s="16">
        <v>72</v>
      </c>
      <c r="B59" s="16">
        <v>3299</v>
      </c>
      <c r="C59" s="16">
        <v>5173</v>
      </c>
      <c r="D59" s="17" t="s">
        <v>237</v>
      </c>
      <c r="E59" s="16">
        <v>133063</v>
      </c>
      <c r="F59" s="17" t="s">
        <v>273</v>
      </c>
      <c r="G59" s="16"/>
      <c r="H59" s="18">
        <v>1.3</v>
      </c>
      <c r="I59" s="18">
        <v>1.3</v>
      </c>
      <c r="J59" s="19">
        <v>0</v>
      </c>
    </row>
    <row r="60" spans="1:10" ht="15" customHeight="1" x14ac:dyDescent="0.2">
      <c r="A60" s="16">
        <v>72</v>
      </c>
      <c r="B60" s="16">
        <v>3299</v>
      </c>
      <c r="C60" s="16">
        <v>5173</v>
      </c>
      <c r="D60" s="17" t="s">
        <v>237</v>
      </c>
      <c r="E60" s="16">
        <v>1330631</v>
      </c>
      <c r="F60" s="17" t="s">
        <v>275</v>
      </c>
      <c r="G60" s="16">
        <v>33063</v>
      </c>
      <c r="H60" s="18">
        <v>24.7</v>
      </c>
      <c r="I60" s="18">
        <v>20.7</v>
      </c>
      <c r="J60" s="19">
        <v>0</v>
      </c>
    </row>
    <row r="61" spans="1:10" ht="15" customHeight="1" x14ac:dyDescent="0.2">
      <c r="A61" s="16">
        <v>72</v>
      </c>
      <c r="B61" s="16">
        <v>3299</v>
      </c>
      <c r="C61" s="16">
        <v>5175</v>
      </c>
      <c r="D61" s="17" t="s">
        <v>240</v>
      </c>
      <c r="E61" s="16">
        <v>133063</v>
      </c>
      <c r="F61" s="17" t="s">
        <v>273</v>
      </c>
      <c r="G61" s="16"/>
      <c r="H61" s="18">
        <v>0.3</v>
      </c>
      <c r="I61" s="18">
        <v>0.1</v>
      </c>
      <c r="J61" s="19">
        <v>0</v>
      </c>
    </row>
    <row r="62" spans="1:10" ht="15" customHeight="1" x14ac:dyDescent="0.2">
      <c r="A62" s="16">
        <v>72</v>
      </c>
      <c r="B62" s="16">
        <v>3299</v>
      </c>
      <c r="C62" s="16">
        <v>5175</v>
      </c>
      <c r="D62" s="17" t="s">
        <v>240</v>
      </c>
      <c r="E62" s="16">
        <v>1330631</v>
      </c>
      <c r="F62" s="17" t="s">
        <v>275</v>
      </c>
      <c r="G62" s="16">
        <v>33063</v>
      </c>
      <c r="H62" s="18">
        <v>5.9</v>
      </c>
      <c r="I62" s="18">
        <v>1.4</v>
      </c>
      <c r="J62" s="19">
        <v>0</v>
      </c>
    </row>
    <row r="63" spans="1:10" ht="15" customHeight="1" x14ac:dyDescent="0.2">
      <c r="A63" s="16">
        <v>72</v>
      </c>
      <c r="B63" s="16">
        <v>6402</v>
      </c>
      <c r="C63" s="16">
        <v>5364</v>
      </c>
      <c r="D63" s="17" t="s">
        <v>79</v>
      </c>
      <c r="E63" s="16"/>
      <c r="F63" s="17"/>
      <c r="G63" s="16">
        <v>33063</v>
      </c>
      <c r="H63" s="18">
        <v>0</v>
      </c>
      <c r="I63" s="18">
        <v>274.3</v>
      </c>
      <c r="J63" s="19">
        <v>0</v>
      </c>
    </row>
    <row r="64" spans="1:10" ht="15" customHeight="1" x14ac:dyDescent="0.2">
      <c r="A64"/>
      <c r="B64"/>
      <c r="C64"/>
      <c r="D64"/>
      <c r="E64"/>
      <c r="F64"/>
      <c r="G64"/>
      <c r="H64"/>
      <c r="I64"/>
      <c r="J64"/>
    </row>
    <row r="65" spans="1:10" ht="15" customHeight="1" x14ac:dyDescent="0.2">
      <c r="A65" s="4" t="s">
        <v>439</v>
      </c>
      <c r="B65" s="4"/>
      <c r="C65" s="4"/>
      <c r="D65" s="5"/>
      <c r="E65" s="4"/>
      <c r="F65" s="5"/>
      <c r="G65" s="4"/>
      <c r="H65" s="10">
        <f>SUM(H37:H64)</f>
        <v>1900</v>
      </c>
      <c r="I65" s="10">
        <f>SUM(I37:I64)</f>
        <v>2583.2000000000003</v>
      </c>
      <c r="J65" s="11">
        <f>SUM(J37:J64)</f>
        <v>3157</v>
      </c>
    </row>
    <row r="66" spans="1:10" ht="15" customHeight="1" x14ac:dyDescent="0.2">
      <c r="A66"/>
      <c r="B66"/>
      <c r="C66"/>
      <c r="D66"/>
      <c r="E66"/>
      <c r="F66"/>
      <c r="G66"/>
      <c r="H66"/>
      <c r="I66"/>
      <c r="J66"/>
    </row>
    <row r="67" spans="1:10" ht="15" customHeight="1" x14ac:dyDescent="0.2">
      <c r="A67" s="6" t="s">
        <v>438</v>
      </c>
      <c r="B67" s="6"/>
      <c r="C67" s="6"/>
      <c r="D67" s="7"/>
      <c r="E67" s="6"/>
      <c r="F67" s="7"/>
      <c r="G67" s="6"/>
      <c r="H67" s="12">
        <f>H65</f>
        <v>1900</v>
      </c>
      <c r="I67" s="12">
        <f>I65</f>
        <v>2583.2000000000003</v>
      </c>
      <c r="J67" s="13">
        <f>J65</f>
        <v>3157</v>
      </c>
    </row>
    <row r="68" spans="1:10" ht="15" customHeight="1" x14ac:dyDescent="0.2">
      <c r="A68"/>
      <c r="B68"/>
      <c r="C68"/>
      <c r="D68"/>
      <c r="E68"/>
      <c r="F68"/>
      <c r="G68"/>
      <c r="H68"/>
      <c r="I68"/>
      <c r="J68"/>
    </row>
    <row r="69" spans="1:10" s="23" customFormat="1" ht="30" customHeight="1" x14ac:dyDescent="0.2">
      <c r="A69" s="55" t="s">
        <v>446</v>
      </c>
      <c r="B69" s="54"/>
      <c r="C69" s="54"/>
      <c r="D69" s="54"/>
      <c r="E69" s="54"/>
      <c r="F69" s="54"/>
      <c r="G69" s="54"/>
      <c r="H69" s="54"/>
      <c r="I69" s="54"/>
      <c r="J69" s="54"/>
    </row>
    <row r="70" spans="1:10" ht="15" customHeight="1" x14ac:dyDescent="0.2">
      <c r="A70"/>
      <c r="B70"/>
      <c r="C70"/>
      <c r="D70"/>
      <c r="E70"/>
      <c r="F70"/>
      <c r="G70"/>
      <c r="H70"/>
      <c r="I70"/>
      <c r="J70"/>
    </row>
    <row r="71" spans="1:10" ht="15" customHeight="1" x14ac:dyDescent="0.2">
      <c r="A71" s="16">
        <v>73</v>
      </c>
      <c r="B71" s="16"/>
      <c r="C71" s="16">
        <v>4122</v>
      </c>
      <c r="D71" s="17" t="s">
        <v>57</v>
      </c>
      <c r="E71" s="16">
        <v>33991</v>
      </c>
      <c r="F71" s="17" t="s">
        <v>63</v>
      </c>
      <c r="G71" s="16"/>
      <c r="H71" s="18">
        <v>0</v>
      </c>
      <c r="I71" s="18">
        <v>90</v>
      </c>
      <c r="J71" s="19">
        <v>0</v>
      </c>
    </row>
    <row r="72" spans="1:10" ht="15" customHeight="1" x14ac:dyDescent="0.2">
      <c r="A72" s="16">
        <v>73</v>
      </c>
      <c r="B72" s="16">
        <v>3399</v>
      </c>
      <c r="C72" s="16">
        <v>2111</v>
      </c>
      <c r="D72" s="17" t="s">
        <v>32</v>
      </c>
      <c r="E72" s="16"/>
      <c r="F72" s="17"/>
      <c r="G72" s="16"/>
      <c r="H72" s="18">
        <v>0</v>
      </c>
      <c r="I72" s="18">
        <v>104.8</v>
      </c>
      <c r="J72" s="19">
        <v>0</v>
      </c>
    </row>
    <row r="73" spans="1:10" ht="15" customHeight="1" x14ac:dyDescent="0.2">
      <c r="A73" s="16">
        <v>73</v>
      </c>
      <c r="B73" s="16">
        <v>3399</v>
      </c>
      <c r="C73" s="16">
        <v>2321</v>
      </c>
      <c r="D73" s="17" t="s">
        <v>264</v>
      </c>
      <c r="E73" s="16"/>
      <c r="F73" s="17"/>
      <c r="G73" s="16"/>
      <c r="H73" s="18">
        <v>0</v>
      </c>
      <c r="I73" s="18">
        <v>95</v>
      </c>
      <c r="J73" s="19">
        <v>0</v>
      </c>
    </row>
    <row r="74" spans="1:10" ht="15" customHeight="1" x14ac:dyDescent="0.2">
      <c r="A74" s="16">
        <v>73</v>
      </c>
      <c r="B74" s="16">
        <v>3613</v>
      </c>
      <c r="C74" s="16">
        <v>2132</v>
      </c>
      <c r="D74" s="17" t="s">
        <v>123</v>
      </c>
      <c r="E74" s="16">
        <v>392126</v>
      </c>
      <c r="F74" s="17" t="s">
        <v>163</v>
      </c>
      <c r="G74" s="16"/>
      <c r="H74" s="18">
        <v>0</v>
      </c>
      <c r="I74" s="18">
        <v>86.4</v>
      </c>
      <c r="J74" s="19">
        <v>70</v>
      </c>
    </row>
    <row r="75" spans="1:10" ht="15" customHeight="1" x14ac:dyDescent="0.2">
      <c r="A75"/>
      <c r="B75"/>
      <c r="C75"/>
      <c r="D75"/>
      <c r="E75"/>
      <c r="F75"/>
      <c r="G75"/>
      <c r="H75"/>
      <c r="I75"/>
      <c r="J75"/>
    </row>
    <row r="76" spans="1:10" ht="15" customHeight="1" x14ac:dyDescent="0.2">
      <c r="A76" s="4" t="s">
        <v>437</v>
      </c>
      <c r="B76" s="4"/>
      <c r="C76" s="4"/>
      <c r="D76" s="5"/>
      <c r="E76" s="4"/>
      <c r="F76" s="5"/>
      <c r="G76" s="4"/>
      <c r="H76" s="10">
        <f>SUM(H70:H75)</f>
        <v>0</v>
      </c>
      <c r="I76" s="10">
        <f>SUM(I70:I75)</f>
        <v>376.20000000000005</v>
      </c>
      <c r="J76" s="11">
        <f>SUM(J70:J75)</f>
        <v>70</v>
      </c>
    </row>
    <row r="77" spans="1:10" ht="15" customHeight="1" x14ac:dyDescent="0.2">
      <c r="A77"/>
      <c r="B77"/>
      <c r="C77"/>
      <c r="D77"/>
      <c r="E77"/>
      <c r="F77"/>
      <c r="G77"/>
      <c r="H77"/>
      <c r="I77"/>
      <c r="J77"/>
    </row>
    <row r="78" spans="1:10" ht="15" customHeight="1" x14ac:dyDescent="0.2">
      <c r="A78" s="6" t="s">
        <v>436</v>
      </c>
      <c r="B78" s="6"/>
      <c r="C78" s="6"/>
      <c r="D78" s="7"/>
      <c r="E78" s="6"/>
      <c r="F78" s="7"/>
      <c r="G78" s="6"/>
      <c r="H78" s="12">
        <f>H76</f>
        <v>0</v>
      </c>
      <c r="I78" s="12">
        <f>I76</f>
        <v>376.20000000000005</v>
      </c>
      <c r="J78" s="13">
        <f>J76</f>
        <v>70</v>
      </c>
    </row>
    <row r="79" spans="1:10" ht="15" customHeight="1" x14ac:dyDescent="0.2">
      <c r="A79"/>
      <c r="B79"/>
      <c r="C79"/>
      <c r="D79"/>
      <c r="E79"/>
      <c r="F79"/>
      <c r="G79"/>
      <c r="H79"/>
      <c r="I79"/>
      <c r="J79"/>
    </row>
    <row r="80" spans="1:10" ht="15" customHeight="1" x14ac:dyDescent="0.2">
      <c r="A80" s="16">
        <v>73</v>
      </c>
      <c r="B80" s="16">
        <v>3319</v>
      </c>
      <c r="C80" s="16">
        <v>5169</v>
      </c>
      <c r="D80" s="17" t="s">
        <v>11</v>
      </c>
      <c r="E80" s="16">
        <v>33191</v>
      </c>
      <c r="F80" s="17" t="s">
        <v>265</v>
      </c>
      <c r="G80" s="16">
        <v>214</v>
      </c>
      <c r="H80" s="18">
        <v>250</v>
      </c>
      <c r="I80" s="18">
        <v>250</v>
      </c>
      <c r="J80" s="19">
        <v>0</v>
      </c>
    </row>
    <row r="81" spans="1:10" ht="15" customHeight="1" x14ac:dyDescent="0.2">
      <c r="A81" s="16">
        <v>73</v>
      </c>
      <c r="B81" s="16">
        <v>3349</v>
      </c>
      <c r="C81" s="16">
        <v>5139</v>
      </c>
      <c r="D81" s="17" t="s">
        <v>10</v>
      </c>
      <c r="E81" s="16"/>
      <c r="F81" s="17" t="s">
        <v>516</v>
      </c>
      <c r="G81" s="16"/>
      <c r="H81" s="18">
        <v>450</v>
      </c>
      <c r="I81" s="18">
        <v>450</v>
      </c>
      <c r="J81" s="19">
        <v>480</v>
      </c>
    </row>
    <row r="82" spans="1:10" ht="15" customHeight="1" x14ac:dyDescent="0.2">
      <c r="A82" s="16">
        <v>73</v>
      </c>
      <c r="B82" s="16">
        <v>3399</v>
      </c>
      <c r="C82" s="16">
        <v>5021</v>
      </c>
      <c r="D82" s="17" t="s">
        <v>15</v>
      </c>
      <c r="E82" s="16">
        <v>2016</v>
      </c>
      <c r="F82" s="17" t="s">
        <v>276</v>
      </c>
      <c r="G82" s="16"/>
      <c r="H82" s="18">
        <v>0</v>
      </c>
      <c r="I82" s="18">
        <v>6</v>
      </c>
      <c r="J82" s="19">
        <v>0</v>
      </c>
    </row>
    <row r="83" spans="1:10" ht="15" customHeight="1" x14ac:dyDescent="0.2">
      <c r="A83" s="16">
        <v>73</v>
      </c>
      <c r="B83" s="16">
        <v>3399</v>
      </c>
      <c r="C83" s="16">
        <v>5021</v>
      </c>
      <c r="D83" s="17" t="s">
        <v>15</v>
      </c>
      <c r="E83" s="16">
        <v>33991</v>
      </c>
      <c r="F83" s="17" t="s">
        <v>63</v>
      </c>
      <c r="G83" s="16"/>
      <c r="H83" s="18">
        <v>0</v>
      </c>
      <c r="I83" s="18">
        <v>6</v>
      </c>
      <c r="J83" s="19">
        <v>0</v>
      </c>
    </row>
    <row r="84" spans="1:10" ht="15" customHeight="1" x14ac:dyDescent="0.2">
      <c r="A84" s="16">
        <v>73</v>
      </c>
      <c r="B84" s="16">
        <v>3399</v>
      </c>
      <c r="C84" s="16">
        <v>5139</v>
      </c>
      <c r="D84" s="17" t="s">
        <v>10</v>
      </c>
      <c r="E84" s="16">
        <v>2016</v>
      </c>
      <c r="F84" s="17" t="s">
        <v>276</v>
      </c>
      <c r="G84" s="16"/>
      <c r="H84" s="18">
        <v>0</v>
      </c>
      <c r="I84" s="18">
        <v>1.6</v>
      </c>
      <c r="J84" s="19">
        <v>0</v>
      </c>
    </row>
    <row r="85" spans="1:10" ht="15" customHeight="1" x14ac:dyDescent="0.2">
      <c r="A85" s="16">
        <v>73</v>
      </c>
      <c r="B85" s="16">
        <v>3399</v>
      </c>
      <c r="C85" s="16">
        <v>5139</v>
      </c>
      <c r="D85" s="17" t="s">
        <v>10</v>
      </c>
      <c r="E85" s="16">
        <v>33992</v>
      </c>
      <c r="F85" s="17" t="s">
        <v>277</v>
      </c>
      <c r="G85" s="16"/>
      <c r="H85" s="18">
        <v>0</v>
      </c>
      <c r="I85" s="18">
        <v>11.6</v>
      </c>
      <c r="J85" s="19">
        <v>0</v>
      </c>
    </row>
    <row r="86" spans="1:10" ht="15" customHeight="1" x14ac:dyDescent="0.2">
      <c r="A86" s="16">
        <v>73</v>
      </c>
      <c r="B86" s="16">
        <v>3399</v>
      </c>
      <c r="C86" s="16">
        <v>5169</v>
      </c>
      <c r="D86" s="17" t="s">
        <v>11</v>
      </c>
      <c r="E86" s="16">
        <v>2016</v>
      </c>
      <c r="F86" s="17" t="s">
        <v>276</v>
      </c>
      <c r="G86" s="16"/>
      <c r="H86" s="18">
        <v>90</v>
      </c>
      <c r="I86" s="18">
        <v>88.7</v>
      </c>
      <c r="J86" s="19">
        <v>90</v>
      </c>
    </row>
    <row r="87" spans="1:10" ht="15" customHeight="1" x14ac:dyDescent="0.2">
      <c r="A87" s="16">
        <v>73</v>
      </c>
      <c r="B87" s="16">
        <v>3399</v>
      </c>
      <c r="C87" s="16">
        <v>5169</v>
      </c>
      <c r="D87" s="17" t="s">
        <v>11</v>
      </c>
      <c r="E87" s="16">
        <v>33991</v>
      </c>
      <c r="F87" s="17" t="s">
        <v>63</v>
      </c>
      <c r="G87" s="16"/>
      <c r="H87" s="18">
        <v>0</v>
      </c>
      <c r="I87" s="18">
        <v>379</v>
      </c>
      <c r="J87" s="19">
        <v>400</v>
      </c>
    </row>
    <row r="88" spans="1:10" ht="15" customHeight="1" x14ac:dyDescent="0.2">
      <c r="A88" s="16">
        <v>73</v>
      </c>
      <c r="B88" s="16">
        <v>3399</v>
      </c>
      <c r="C88" s="16">
        <v>5169</v>
      </c>
      <c r="D88" s="17" t="s">
        <v>11</v>
      </c>
      <c r="E88" s="16">
        <v>33992</v>
      </c>
      <c r="F88" s="17" t="s">
        <v>277</v>
      </c>
      <c r="G88" s="16"/>
      <c r="H88" s="18">
        <v>350</v>
      </c>
      <c r="I88" s="18">
        <v>566</v>
      </c>
      <c r="J88" s="19">
        <v>350</v>
      </c>
    </row>
    <row r="89" spans="1:10" ht="15" customHeight="1" x14ac:dyDescent="0.2">
      <c r="A89" s="16">
        <v>73</v>
      </c>
      <c r="B89" s="16">
        <v>3399</v>
      </c>
      <c r="C89" s="16">
        <v>5175</v>
      </c>
      <c r="D89" s="17" t="s">
        <v>240</v>
      </c>
      <c r="E89" s="16">
        <v>33992</v>
      </c>
      <c r="F89" s="17" t="s">
        <v>277</v>
      </c>
      <c r="G89" s="16"/>
      <c r="H89" s="18">
        <v>0</v>
      </c>
      <c r="I89" s="18">
        <v>6.8</v>
      </c>
      <c r="J89" s="19">
        <v>0</v>
      </c>
    </row>
    <row r="90" spans="1:10" ht="15" customHeight="1" x14ac:dyDescent="0.2">
      <c r="A90" s="16">
        <v>73</v>
      </c>
      <c r="B90" s="16">
        <v>3399</v>
      </c>
      <c r="C90" s="16">
        <v>5194</v>
      </c>
      <c r="D90" s="17" t="s">
        <v>241</v>
      </c>
      <c r="E90" s="16">
        <v>33992</v>
      </c>
      <c r="F90" s="17" t="s">
        <v>277</v>
      </c>
      <c r="G90" s="16"/>
      <c r="H90" s="18">
        <v>0</v>
      </c>
      <c r="I90" s="18">
        <v>0.5</v>
      </c>
      <c r="J90" s="19">
        <v>0</v>
      </c>
    </row>
    <row r="91" spans="1:10" ht="15" customHeight="1" x14ac:dyDescent="0.2">
      <c r="A91" s="16">
        <v>73</v>
      </c>
      <c r="B91" s="16">
        <v>3613</v>
      </c>
      <c r="C91" s="16">
        <v>5151</v>
      </c>
      <c r="D91" s="17" t="s">
        <v>17</v>
      </c>
      <c r="E91" s="16"/>
      <c r="F91" s="17"/>
      <c r="G91" s="16"/>
      <c r="H91" s="18">
        <v>0</v>
      </c>
      <c r="I91" s="18">
        <v>15</v>
      </c>
      <c r="J91" s="19">
        <v>15</v>
      </c>
    </row>
    <row r="92" spans="1:10" ht="15" customHeight="1" x14ac:dyDescent="0.2">
      <c r="A92" s="16">
        <v>73</v>
      </c>
      <c r="B92" s="16">
        <v>3613</v>
      </c>
      <c r="C92" s="16">
        <v>5153</v>
      </c>
      <c r="D92" s="17" t="s">
        <v>18</v>
      </c>
      <c r="E92" s="16"/>
      <c r="F92" s="17"/>
      <c r="G92" s="16"/>
      <c r="H92" s="18">
        <v>0</v>
      </c>
      <c r="I92" s="18">
        <v>367</v>
      </c>
      <c r="J92" s="19">
        <v>347</v>
      </c>
    </row>
    <row r="93" spans="1:10" ht="15" customHeight="1" x14ac:dyDescent="0.2">
      <c r="A93" s="16">
        <v>73</v>
      </c>
      <c r="B93" s="16">
        <v>3613</v>
      </c>
      <c r="C93" s="16">
        <v>5154</v>
      </c>
      <c r="D93" s="17" t="s">
        <v>19</v>
      </c>
      <c r="E93" s="16"/>
      <c r="F93" s="17"/>
      <c r="G93" s="16"/>
      <c r="H93" s="18">
        <v>0</v>
      </c>
      <c r="I93" s="18">
        <v>451.6</v>
      </c>
      <c r="J93" s="19">
        <v>433</v>
      </c>
    </row>
    <row r="94" spans="1:10" ht="15" customHeight="1" x14ac:dyDescent="0.2">
      <c r="A94" s="16">
        <v>73</v>
      </c>
      <c r="B94" s="16">
        <v>3613</v>
      </c>
      <c r="C94" s="16">
        <v>5169</v>
      </c>
      <c r="D94" s="17" t="s">
        <v>11</v>
      </c>
      <c r="E94" s="16"/>
      <c r="F94" s="17"/>
      <c r="G94" s="16"/>
      <c r="H94" s="18">
        <v>0</v>
      </c>
      <c r="I94" s="18">
        <v>1.4</v>
      </c>
      <c r="J94" s="19">
        <v>40</v>
      </c>
    </row>
    <row r="95" spans="1:10" ht="15" customHeight="1" x14ac:dyDescent="0.2">
      <c r="A95" s="16">
        <v>73</v>
      </c>
      <c r="B95" s="16">
        <v>6171</v>
      </c>
      <c r="C95" s="16">
        <v>5162</v>
      </c>
      <c r="D95" s="17" t="s">
        <v>21</v>
      </c>
      <c r="E95" s="16">
        <v>61714</v>
      </c>
      <c r="F95" s="17" t="s">
        <v>278</v>
      </c>
      <c r="G95" s="16"/>
      <c r="H95" s="18">
        <v>100</v>
      </c>
      <c r="I95" s="18">
        <v>100</v>
      </c>
      <c r="J95" s="19">
        <v>120</v>
      </c>
    </row>
    <row r="96" spans="1:10" ht="15" customHeight="1" x14ac:dyDescent="0.2">
      <c r="A96" s="16">
        <v>73</v>
      </c>
      <c r="B96" s="16">
        <v>6223</v>
      </c>
      <c r="C96" s="16">
        <v>5169</v>
      </c>
      <c r="D96" s="17" t="s">
        <v>11</v>
      </c>
      <c r="E96" s="16">
        <v>6223</v>
      </c>
      <c r="F96" s="17" t="s">
        <v>271</v>
      </c>
      <c r="G96" s="16"/>
      <c r="H96" s="18">
        <v>200</v>
      </c>
      <c r="I96" s="18">
        <v>193.7</v>
      </c>
      <c r="J96" s="19">
        <v>0</v>
      </c>
    </row>
    <row r="97" spans="1:10" ht="15" customHeight="1" x14ac:dyDescent="0.2">
      <c r="A97" s="16">
        <v>73</v>
      </c>
      <c r="B97" s="16">
        <v>6223</v>
      </c>
      <c r="C97" s="16">
        <v>5175</v>
      </c>
      <c r="D97" s="17" t="s">
        <v>240</v>
      </c>
      <c r="E97" s="16">
        <v>6223</v>
      </c>
      <c r="F97" s="17" t="s">
        <v>271</v>
      </c>
      <c r="G97" s="16"/>
      <c r="H97" s="18">
        <v>0</v>
      </c>
      <c r="I97" s="18">
        <v>1.3</v>
      </c>
      <c r="J97" s="19">
        <v>0</v>
      </c>
    </row>
    <row r="98" spans="1:10" ht="15" customHeight="1" x14ac:dyDescent="0.2">
      <c r="A98" s="16">
        <v>73</v>
      </c>
      <c r="B98" s="16">
        <v>6223</v>
      </c>
      <c r="C98" s="16">
        <v>5194</v>
      </c>
      <c r="D98" s="17" t="s">
        <v>241</v>
      </c>
      <c r="E98" s="16">
        <v>6223</v>
      </c>
      <c r="F98" s="17" t="s">
        <v>271</v>
      </c>
      <c r="G98" s="16"/>
      <c r="H98" s="18">
        <v>0</v>
      </c>
      <c r="I98" s="18">
        <v>5</v>
      </c>
      <c r="J98" s="19">
        <v>0</v>
      </c>
    </row>
    <row r="99" spans="1:10" ht="15" customHeight="1" x14ac:dyDescent="0.2">
      <c r="A99"/>
      <c r="B99"/>
      <c r="C99"/>
      <c r="D99"/>
      <c r="E99"/>
      <c r="F99"/>
      <c r="G99"/>
      <c r="H99"/>
      <c r="I99"/>
      <c r="J99"/>
    </row>
    <row r="100" spans="1:10" ht="15" customHeight="1" x14ac:dyDescent="0.2">
      <c r="A100" s="4" t="s">
        <v>435</v>
      </c>
      <c r="B100" s="4"/>
      <c r="C100" s="4"/>
      <c r="D100" s="5"/>
      <c r="E100" s="4"/>
      <c r="F100" s="5"/>
      <c r="G100" s="4"/>
      <c r="H100" s="10">
        <f>SUM(H79:H99)</f>
        <v>1440</v>
      </c>
      <c r="I100" s="10">
        <f>SUM(I79:I99)</f>
        <v>2901.2</v>
      </c>
      <c r="J100" s="11">
        <f>SUM(J79:J99)</f>
        <v>2275</v>
      </c>
    </row>
    <row r="101" spans="1:10" ht="15" customHeight="1" x14ac:dyDescent="0.2">
      <c r="A101"/>
      <c r="B101"/>
      <c r="C101"/>
      <c r="D101"/>
      <c r="E101"/>
      <c r="F101"/>
      <c r="G101"/>
      <c r="H101"/>
      <c r="I101"/>
      <c r="J101"/>
    </row>
    <row r="102" spans="1:10" ht="15" customHeight="1" x14ac:dyDescent="0.2">
      <c r="A102" s="6" t="s">
        <v>434</v>
      </c>
      <c r="B102" s="6"/>
      <c r="C102" s="6"/>
      <c r="D102" s="7"/>
      <c r="E102" s="6"/>
      <c r="F102" s="7"/>
      <c r="G102" s="6"/>
      <c r="H102" s="12">
        <f>H100</f>
        <v>1440</v>
      </c>
      <c r="I102" s="12">
        <f>I100</f>
        <v>2901.2</v>
      </c>
      <c r="J102" s="13">
        <f>J100</f>
        <v>2275</v>
      </c>
    </row>
    <row r="103" spans="1:10" ht="15" customHeight="1" x14ac:dyDescent="0.2">
      <c r="A103"/>
      <c r="B103"/>
      <c r="C103"/>
      <c r="D103"/>
      <c r="E103"/>
      <c r="F103"/>
      <c r="G103"/>
      <c r="H103"/>
      <c r="I103"/>
      <c r="J103"/>
    </row>
    <row r="104" spans="1:10" ht="15" customHeight="1" x14ac:dyDescent="0.2">
      <c r="A104" s="8" t="s">
        <v>433</v>
      </c>
      <c r="B104" s="8"/>
      <c r="C104" s="8"/>
      <c r="D104" s="9"/>
      <c r="E104" s="8"/>
      <c r="F104" s="9"/>
      <c r="G104" s="8"/>
      <c r="H104" s="14">
        <f>H10+H36+H78</f>
        <v>850</v>
      </c>
      <c r="I104" s="14">
        <f>I10+I36+I78</f>
        <v>1273.2</v>
      </c>
      <c r="J104" s="15">
        <f>J10+J36+J78</f>
        <v>2570</v>
      </c>
    </row>
    <row r="105" spans="1:10" ht="15" customHeight="1" x14ac:dyDescent="0.2">
      <c r="A105" s="8" t="s">
        <v>432</v>
      </c>
      <c r="B105" s="8"/>
      <c r="C105" s="8"/>
      <c r="D105" s="9"/>
      <c r="E105" s="8"/>
      <c r="F105" s="9"/>
      <c r="G105" s="8"/>
      <c r="H105" s="14">
        <f>H28+H67+H102</f>
        <v>5540</v>
      </c>
      <c r="I105" s="14">
        <f>I28+I67+I102</f>
        <v>8484.7000000000007</v>
      </c>
      <c r="J105" s="15">
        <f>J28+J67+J102</f>
        <v>8582</v>
      </c>
    </row>
    <row r="108" spans="1:10" ht="15" customHeight="1" x14ac:dyDescent="0.2">
      <c r="J108" s="24"/>
    </row>
    <row r="110" spans="1:10" ht="15" customHeight="1" x14ac:dyDescent="0.2">
      <c r="J110" s="24"/>
    </row>
  </sheetData>
  <mergeCells count="4">
    <mergeCell ref="A1:J1"/>
    <mergeCell ref="A69:J69"/>
    <mergeCell ref="A30:J30"/>
    <mergeCell ref="A4:J4"/>
  </mergeCells>
  <pageMargins left="0.19685039369791668" right="0.19685039369791668" top="0.19685039369791668" bottom="0.39370078739583336" header="0.19685039369791668" footer="0.19685039369791668"/>
  <pageSetup paperSize="9" fitToHeight="0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J143"/>
  <sheetViews>
    <sheetView zoomScale="74" zoomScaleNormal="74" workbookViewId="0">
      <pane ySplit="2" topLeftCell="A114" activePane="bottomLeft" state="frozenSplit"/>
      <selection sqref="A1:J1"/>
      <selection pane="bottomLeft" activeCell="J3" sqref="J3"/>
    </sheetView>
  </sheetViews>
  <sheetFormatPr defaultRowHeight="15" customHeight="1" x14ac:dyDescent="0.2"/>
  <cols>
    <col min="1" max="1" width="7.75" style="1" customWidth="1"/>
    <col min="2" max="3" width="5.75" style="1" customWidth="1"/>
    <col min="4" max="4" width="36.75" style="2" customWidth="1"/>
    <col min="5" max="5" width="8.75" style="1" customWidth="1"/>
    <col min="6" max="6" width="45.75" style="2" customWidth="1"/>
    <col min="7" max="7" width="6.75" style="1" customWidth="1"/>
    <col min="8" max="10" width="13.75" style="3" customWidth="1"/>
    <col min="11" max="11" width="13.75" customWidth="1"/>
  </cols>
  <sheetData>
    <row r="1" spans="1:10" s="23" customFormat="1" ht="30" customHeight="1" x14ac:dyDescent="0.2">
      <c r="A1" s="53" t="s">
        <v>279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s="23" customFormat="1" ht="30" customHeight="1" x14ac:dyDescent="0.2">
      <c r="A2" s="20" t="s">
        <v>491</v>
      </c>
      <c r="B2" s="20" t="s">
        <v>0</v>
      </c>
      <c r="C2" s="20" t="s">
        <v>1</v>
      </c>
      <c r="D2" s="21" t="s">
        <v>2</v>
      </c>
      <c r="E2" s="20" t="s">
        <v>3</v>
      </c>
      <c r="F2" s="21" t="s">
        <v>4</v>
      </c>
      <c r="G2" s="20" t="s">
        <v>5</v>
      </c>
      <c r="H2" s="22" t="s">
        <v>492</v>
      </c>
      <c r="I2" s="22" t="s">
        <v>493</v>
      </c>
      <c r="J2" s="22" t="s">
        <v>519</v>
      </c>
    </row>
    <row r="3" spans="1:10" ht="15" customHeight="1" x14ac:dyDescent="0.2">
      <c r="A3"/>
      <c r="B3"/>
      <c r="C3"/>
      <c r="D3"/>
      <c r="E3"/>
      <c r="F3"/>
      <c r="G3"/>
      <c r="H3"/>
      <c r="I3"/>
      <c r="J3"/>
    </row>
    <row r="4" spans="1:10" s="23" customFormat="1" ht="30" customHeight="1" x14ac:dyDescent="0.2">
      <c r="A4" s="55" t="s">
        <v>459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5" customHeight="1" x14ac:dyDescent="0.2">
      <c r="A5"/>
      <c r="B5"/>
      <c r="C5"/>
      <c r="D5"/>
      <c r="E5"/>
      <c r="F5"/>
      <c r="G5"/>
      <c r="H5"/>
      <c r="I5"/>
      <c r="J5"/>
    </row>
    <row r="6" spans="1:10" ht="15" customHeight="1" x14ac:dyDescent="0.2">
      <c r="A6" s="16">
        <v>81</v>
      </c>
      <c r="B6" s="16"/>
      <c r="C6" s="16">
        <v>4116</v>
      </c>
      <c r="D6" s="17" t="s">
        <v>27</v>
      </c>
      <c r="E6" s="16"/>
      <c r="F6" s="17"/>
      <c r="G6" s="16">
        <v>13015</v>
      </c>
      <c r="H6" s="18">
        <v>0</v>
      </c>
      <c r="I6" s="18">
        <v>611.29999999999995</v>
      </c>
      <c r="J6" s="19">
        <v>0</v>
      </c>
    </row>
    <row r="7" spans="1:10" ht="15" customHeight="1" x14ac:dyDescent="0.2">
      <c r="A7" s="16">
        <v>81</v>
      </c>
      <c r="B7" s="16"/>
      <c r="C7" s="16">
        <v>4121</v>
      </c>
      <c r="D7" s="17" t="s">
        <v>7</v>
      </c>
      <c r="E7" s="16">
        <v>4</v>
      </c>
      <c r="F7" s="17" t="s">
        <v>280</v>
      </c>
      <c r="G7" s="16"/>
      <c r="H7" s="18">
        <v>2</v>
      </c>
      <c r="I7" s="18">
        <v>2</v>
      </c>
      <c r="J7" s="19">
        <v>2</v>
      </c>
    </row>
    <row r="8" spans="1:10" ht="15" customHeight="1" x14ac:dyDescent="0.2">
      <c r="A8" s="16">
        <v>81</v>
      </c>
      <c r="B8" s="16"/>
      <c r="C8" s="16">
        <v>4121</v>
      </c>
      <c r="D8" s="17" t="s">
        <v>7</v>
      </c>
      <c r="E8" s="16">
        <v>13</v>
      </c>
      <c r="F8" s="17" t="s">
        <v>281</v>
      </c>
      <c r="G8" s="16"/>
      <c r="H8" s="18">
        <v>2</v>
      </c>
      <c r="I8" s="18">
        <v>2</v>
      </c>
      <c r="J8" s="19">
        <v>2</v>
      </c>
    </row>
    <row r="9" spans="1:10" ht="15" customHeight="1" x14ac:dyDescent="0.2">
      <c r="A9" s="16">
        <v>81</v>
      </c>
      <c r="B9" s="16"/>
      <c r="C9" s="16">
        <v>4121</v>
      </c>
      <c r="D9" s="17" t="s">
        <v>7</v>
      </c>
      <c r="E9" s="16">
        <v>15</v>
      </c>
      <c r="F9" s="17" t="s">
        <v>282</v>
      </c>
      <c r="G9" s="16"/>
      <c r="H9" s="18">
        <v>2</v>
      </c>
      <c r="I9" s="18">
        <v>2</v>
      </c>
      <c r="J9" s="19">
        <v>2</v>
      </c>
    </row>
    <row r="10" spans="1:10" ht="15" customHeight="1" x14ac:dyDescent="0.2">
      <c r="A10" s="16">
        <v>81</v>
      </c>
      <c r="B10" s="16"/>
      <c r="C10" s="16">
        <v>4121</v>
      </c>
      <c r="D10" s="17" t="s">
        <v>7</v>
      </c>
      <c r="E10" s="16">
        <v>16</v>
      </c>
      <c r="F10" s="17" t="s">
        <v>283</v>
      </c>
      <c r="G10" s="16"/>
      <c r="H10" s="18">
        <v>2</v>
      </c>
      <c r="I10" s="18">
        <v>2</v>
      </c>
      <c r="J10" s="19">
        <v>2</v>
      </c>
    </row>
    <row r="11" spans="1:10" ht="15" customHeight="1" x14ac:dyDescent="0.2">
      <c r="A11" s="16">
        <v>81</v>
      </c>
      <c r="B11" s="16"/>
      <c r="C11" s="16">
        <v>4121</v>
      </c>
      <c r="D11" s="17" t="s">
        <v>7</v>
      </c>
      <c r="E11" s="16">
        <v>17</v>
      </c>
      <c r="F11" s="17" t="s">
        <v>284</v>
      </c>
      <c r="G11" s="16"/>
      <c r="H11" s="18">
        <v>2</v>
      </c>
      <c r="I11" s="18">
        <v>2</v>
      </c>
      <c r="J11" s="19">
        <v>2</v>
      </c>
    </row>
    <row r="12" spans="1:10" ht="15" customHeight="1" x14ac:dyDescent="0.2">
      <c r="A12" s="16">
        <v>81</v>
      </c>
      <c r="B12" s="16"/>
      <c r="C12" s="16">
        <v>4121</v>
      </c>
      <c r="D12" s="17" t="s">
        <v>7</v>
      </c>
      <c r="E12" s="16">
        <v>19</v>
      </c>
      <c r="F12" s="17" t="s">
        <v>285</v>
      </c>
      <c r="G12" s="16"/>
      <c r="H12" s="18">
        <v>2</v>
      </c>
      <c r="I12" s="18">
        <v>2</v>
      </c>
      <c r="J12" s="19">
        <v>2</v>
      </c>
    </row>
    <row r="13" spans="1:10" ht="15" customHeight="1" x14ac:dyDescent="0.2">
      <c r="A13" s="16">
        <v>81</v>
      </c>
      <c r="B13" s="16"/>
      <c r="C13" s="16">
        <v>4121</v>
      </c>
      <c r="D13" s="17" t="s">
        <v>7</v>
      </c>
      <c r="E13" s="16">
        <v>24</v>
      </c>
      <c r="F13" s="17" t="s">
        <v>286</v>
      </c>
      <c r="G13" s="16"/>
      <c r="H13" s="18">
        <v>2</v>
      </c>
      <c r="I13" s="18">
        <v>2</v>
      </c>
      <c r="J13" s="19">
        <v>2</v>
      </c>
    </row>
    <row r="14" spans="1:10" ht="15" customHeight="1" x14ac:dyDescent="0.2">
      <c r="A14" s="16">
        <v>81</v>
      </c>
      <c r="B14" s="16"/>
      <c r="C14" s="16">
        <v>4121</v>
      </c>
      <c r="D14" s="17" t="s">
        <v>7</v>
      </c>
      <c r="E14" s="16">
        <v>30</v>
      </c>
      <c r="F14" s="17" t="s">
        <v>287</v>
      </c>
      <c r="G14" s="16"/>
      <c r="H14" s="18">
        <v>2</v>
      </c>
      <c r="I14" s="18">
        <v>2</v>
      </c>
      <c r="J14" s="19">
        <v>2</v>
      </c>
    </row>
    <row r="15" spans="1:10" ht="15" customHeight="1" x14ac:dyDescent="0.2">
      <c r="A15" s="16">
        <v>81</v>
      </c>
      <c r="B15" s="16"/>
      <c r="C15" s="16">
        <v>4121</v>
      </c>
      <c r="D15" s="17" t="s">
        <v>7</v>
      </c>
      <c r="E15" s="16">
        <v>35</v>
      </c>
      <c r="F15" s="17" t="s">
        <v>288</v>
      </c>
      <c r="G15" s="16"/>
      <c r="H15" s="18">
        <v>2</v>
      </c>
      <c r="I15" s="18">
        <v>2</v>
      </c>
      <c r="J15" s="19">
        <v>2</v>
      </c>
    </row>
    <row r="16" spans="1:10" ht="15" customHeight="1" x14ac:dyDescent="0.2">
      <c r="A16" s="16">
        <v>81</v>
      </c>
      <c r="B16" s="16"/>
      <c r="C16" s="16">
        <v>4121</v>
      </c>
      <c r="D16" s="17" t="s">
        <v>7</v>
      </c>
      <c r="E16" s="16">
        <v>40</v>
      </c>
      <c r="F16" s="17" t="s">
        <v>289</v>
      </c>
      <c r="G16" s="16"/>
      <c r="H16" s="18">
        <v>2</v>
      </c>
      <c r="I16" s="18">
        <v>2</v>
      </c>
      <c r="J16" s="19">
        <v>2</v>
      </c>
    </row>
    <row r="17" spans="1:10" ht="15" customHeight="1" x14ac:dyDescent="0.2">
      <c r="A17" s="16">
        <v>81</v>
      </c>
      <c r="B17" s="16"/>
      <c r="C17" s="16">
        <v>4121</v>
      </c>
      <c r="D17" s="17" t="s">
        <v>7</v>
      </c>
      <c r="E17" s="16">
        <v>44</v>
      </c>
      <c r="F17" s="17" t="s">
        <v>290</v>
      </c>
      <c r="G17" s="16"/>
      <c r="H17" s="18">
        <v>2</v>
      </c>
      <c r="I17" s="18">
        <v>2</v>
      </c>
      <c r="J17" s="19">
        <v>2</v>
      </c>
    </row>
    <row r="18" spans="1:10" ht="15" customHeight="1" x14ac:dyDescent="0.2">
      <c r="A18" s="16">
        <v>81</v>
      </c>
      <c r="B18" s="16"/>
      <c r="C18" s="16">
        <v>4121</v>
      </c>
      <c r="D18" s="17" t="s">
        <v>7</v>
      </c>
      <c r="E18" s="16">
        <v>50</v>
      </c>
      <c r="F18" s="17" t="s">
        <v>291</v>
      </c>
      <c r="G18" s="16"/>
      <c r="H18" s="18">
        <v>2</v>
      </c>
      <c r="I18" s="18">
        <v>2</v>
      </c>
      <c r="J18" s="19">
        <v>2</v>
      </c>
    </row>
    <row r="19" spans="1:10" ht="15" customHeight="1" x14ac:dyDescent="0.2">
      <c r="A19" s="16">
        <v>81</v>
      </c>
      <c r="B19" s="16"/>
      <c r="C19" s="16">
        <v>4121</v>
      </c>
      <c r="D19" s="17" t="s">
        <v>7</v>
      </c>
      <c r="E19" s="16">
        <v>54</v>
      </c>
      <c r="F19" s="17" t="s">
        <v>292</v>
      </c>
      <c r="G19" s="16"/>
      <c r="H19" s="18">
        <v>2</v>
      </c>
      <c r="I19" s="18">
        <v>2</v>
      </c>
      <c r="J19" s="19">
        <v>2</v>
      </c>
    </row>
    <row r="20" spans="1:10" ht="15" customHeight="1" x14ac:dyDescent="0.2">
      <c r="A20" s="16">
        <v>81</v>
      </c>
      <c r="B20" s="16"/>
      <c r="C20" s="16">
        <v>4121</v>
      </c>
      <c r="D20" s="17" t="s">
        <v>7</v>
      </c>
      <c r="E20" s="16">
        <v>70</v>
      </c>
      <c r="F20" s="17" t="s">
        <v>293</v>
      </c>
      <c r="G20" s="16"/>
      <c r="H20" s="18">
        <v>2</v>
      </c>
      <c r="I20" s="18">
        <v>2</v>
      </c>
      <c r="J20" s="19">
        <v>2</v>
      </c>
    </row>
    <row r="21" spans="1:10" ht="15" customHeight="1" x14ac:dyDescent="0.2">
      <c r="A21" s="16">
        <v>81</v>
      </c>
      <c r="B21" s="16"/>
      <c r="C21" s="16">
        <v>4121</v>
      </c>
      <c r="D21" s="17" t="s">
        <v>7</v>
      </c>
      <c r="E21" s="16">
        <v>76</v>
      </c>
      <c r="F21" s="17" t="s">
        <v>294</v>
      </c>
      <c r="G21" s="16"/>
      <c r="H21" s="18">
        <v>2</v>
      </c>
      <c r="I21" s="18">
        <v>2</v>
      </c>
      <c r="J21" s="19">
        <v>2</v>
      </c>
    </row>
    <row r="22" spans="1:10" ht="15" customHeight="1" x14ac:dyDescent="0.2">
      <c r="A22" s="16">
        <v>81</v>
      </c>
      <c r="B22" s="16"/>
      <c r="C22" s="16">
        <v>4121</v>
      </c>
      <c r="D22" s="17" t="s">
        <v>7</v>
      </c>
      <c r="E22" s="16">
        <v>77</v>
      </c>
      <c r="F22" s="17" t="s">
        <v>295</v>
      </c>
      <c r="G22" s="16"/>
      <c r="H22" s="18">
        <v>2</v>
      </c>
      <c r="I22" s="18">
        <v>2</v>
      </c>
      <c r="J22" s="19">
        <v>2</v>
      </c>
    </row>
    <row r="23" spans="1:10" ht="15" customHeight="1" x14ac:dyDescent="0.2">
      <c r="A23" s="16">
        <v>81</v>
      </c>
      <c r="B23" s="16"/>
      <c r="C23" s="16">
        <v>4121</v>
      </c>
      <c r="D23" s="17" t="s">
        <v>7</v>
      </c>
      <c r="E23" s="16">
        <v>79</v>
      </c>
      <c r="F23" s="17" t="s">
        <v>296</v>
      </c>
      <c r="G23" s="16"/>
      <c r="H23" s="18">
        <v>2</v>
      </c>
      <c r="I23" s="18">
        <v>2</v>
      </c>
      <c r="J23" s="19">
        <v>2</v>
      </c>
    </row>
    <row r="24" spans="1:10" ht="15" customHeight="1" x14ac:dyDescent="0.2">
      <c r="A24"/>
      <c r="B24"/>
      <c r="C24"/>
      <c r="D24"/>
      <c r="E24"/>
      <c r="F24"/>
      <c r="G24"/>
      <c r="H24"/>
      <c r="I24"/>
      <c r="J24"/>
    </row>
    <row r="25" spans="1:10" ht="15" customHeight="1" x14ac:dyDescent="0.2">
      <c r="A25" s="4" t="s">
        <v>457</v>
      </c>
      <c r="B25" s="4"/>
      <c r="C25" s="4"/>
      <c r="D25" s="5"/>
      <c r="E25" s="4"/>
      <c r="F25" s="5"/>
      <c r="G25" s="4"/>
      <c r="H25" s="10">
        <f>SUM(H3:H24)</f>
        <v>34</v>
      </c>
      <c r="I25" s="10">
        <f>SUM(I3:I24)</f>
        <v>645.29999999999995</v>
      </c>
      <c r="J25" s="11">
        <f>SUM(J3:J24)</f>
        <v>34</v>
      </c>
    </row>
    <row r="26" spans="1:10" ht="15" customHeight="1" x14ac:dyDescent="0.2">
      <c r="A26"/>
      <c r="B26"/>
      <c r="C26"/>
      <c r="D26"/>
      <c r="E26"/>
      <c r="F26"/>
      <c r="G26"/>
      <c r="H26"/>
      <c r="I26"/>
      <c r="J26"/>
    </row>
    <row r="27" spans="1:10" ht="15" customHeight="1" x14ac:dyDescent="0.2">
      <c r="A27" s="6" t="s">
        <v>456</v>
      </c>
      <c r="B27" s="6"/>
      <c r="C27" s="6"/>
      <c r="D27" s="7"/>
      <c r="E27" s="6"/>
      <c r="F27" s="7"/>
      <c r="G27" s="6"/>
      <c r="H27" s="12">
        <f>H25</f>
        <v>34</v>
      </c>
      <c r="I27" s="12">
        <f>I25</f>
        <v>645.29999999999995</v>
      </c>
      <c r="J27" s="13">
        <f>J25</f>
        <v>34</v>
      </c>
    </row>
    <row r="28" spans="1:10" ht="15" customHeight="1" x14ac:dyDescent="0.2">
      <c r="A28"/>
      <c r="B28"/>
      <c r="C28"/>
      <c r="D28"/>
      <c r="E28"/>
      <c r="F28"/>
      <c r="G28"/>
      <c r="H28"/>
      <c r="I28"/>
      <c r="J28"/>
    </row>
    <row r="29" spans="1:10" ht="15" customHeight="1" x14ac:dyDescent="0.2">
      <c r="A29" s="16">
        <v>81</v>
      </c>
      <c r="B29" s="16">
        <v>6171</v>
      </c>
      <c r="C29" s="16">
        <v>5011</v>
      </c>
      <c r="D29" s="17" t="s">
        <v>232</v>
      </c>
      <c r="E29" s="16"/>
      <c r="F29" s="17"/>
      <c r="G29" s="16"/>
      <c r="H29" s="18">
        <v>37685.199999999997</v>
      </c>
      <c r="I29" s="18">
        <v>32767.8</v>
      </c>
      <c r="J29" s="19">
        <v>39184</v>
      </c>
    </row>
    <row r="30" spans="1:10" ht="15" customHeight="1" x14ac:dyDescent="0.2">
      <c r="A30" s="16">
        <v>81</v>
      </c>
      <c r="B30" s="16">
        <v>6171</v>
      </c>
      <c r="C30" s="16">
        <v>5011</v>
      </c>
      <c r="D30" s="17" t="s">
        <v>232</v>
      </c>
      <c r="E30" s="16"/>
      <c r="F30" s="17"/>
      <c r="G30" s="16">
        <v>13015</v>
      </c>
      <c r="H30" s="18">
        <v>0</v>
      </c>
      <c r="I30" s="18">
        <v>611.29999999999995</v>
      </c>
      <c r="J30" s="19">
        <v>0</v>
      </c>
    </row>
    <row r="31" spans="1:10" ht="15" customHeight="1" x14ac:dyDescent="0.2">
      <c r="A31" s="16">
        <v>81</v>
      </c>
      <c r="B31" s="16">
        <v>6171</v>
      </c>
      <c r="C31" s="16">
        <v>5011</v>
      </c>
      <c r="D31" s="17" t="s">
        <v>232</v>
      </c>
      <c r="E31" s="16">
        <v>460</v>
      </c>
      <c r="F31" s="17" t="s">
        <v>297</v>
      </c>
      <c r="G31" s="16"/>
      <c r="H31" s="18">
        <v>0</v>
      </c>
      <c r="I31" s="18">
        <v>1783.7</v>
      </c>
      <c r="J31" s="19">
        <v>0</v>
      </c>
    </row>
    <row r="32" spans="1:10" ht="15" customHeight="1" x14ac:dyDescent="0.2">
      <c r="A32" s="16">
        <v>81</v>
      </c>
      <c r="B32" s="16">
        <v>6171</v>
      </c>
      <c r="C32" s="16">
        <v>5011</v>
      </c>
      <c r="D32" s="17" t="s">
        <v>232</v>
      </c>
      <c r="E32" s="16">
        <v>515</v>
      </c>
      <c r="F32" s="17" t="s">
        <v>162</v>
      </c>
      <c r="G32" s="16"/>
      <c r="H32" s="18">
        <v>0</v>
      </c>
      <c r="I32" s="18">
        <v>265.10000000000002</v>
      </c>
      <c r="J32" s="19">
        <v>0</v>
      </c>
    </row>
    <row r="33" spans="1:10" ht="15" customHeight="1" x14ac:dyDescent="0.2">
      <c r="A33" s="16">
        <v>81</v>
      </c>
      <c r="B33" s="16">
        <v>6171</v>
      </c>
      <c r="C33" s="16">
        <v>5011</v>
      </c>
      <c r="D33" s="17" t="s">
        <v>232</v>
      </c>
      <c r="E33" s="16">
        <v>641</v>
      </c>
      <c r="F33" s="17" t="s">
        <v>298</v>
      </c>
      <c r="G33" s="16"/>
      <c r="H33" s="18">
        <v>0</v>
      </c>
      <c r="I33" s="18">
        <v>2512.4</v>
      </c>
      <c r="J33" s="19">
        <v>0</v>
      </c>
    </row>
    <row r="34" spans="1:10" ht="15" customHeight="1" x14ac:dyDescent="0.2">
      <c r="A34" s="16">
        <v>81</v>
      </c>
      <c r="B34" s="16">
        <v>6171</v>
      </c>
      <c r="C34" s="16">
        <v>5011</v>
      </c>
      <c r="D34" s="17" t="s">
        <v>232</v>
      </c>
      <c r="E34" s="16">
        <v>14006</v>
      </c>
      <c r="F34" s="17" t="s">
        <v>299</v>
      </c>
      <c r="G34" s="16"/>
      <c r="H34" s="18">
        <v>0</v>
      </c>
      <c r="I34" s="18">
        <v>1.1000000000000001</v>
      </c>
      <c r="J34" s="19">
        <v>0</v>
      </c>
    </row>
    <row r="35" spans="1:10" ht="15" customHeight="1" x14ac:dyDescent="0.2">
      <c r="A35" s="16">
        <v>81</v>
      </c>
      <c r="B35" s="16">
        <v>6171</v>
      </c>
      <c r="C35" s="16">
        <v>5011</v>
      </c>
      <c r="D35" s="17" t="s">
        <v>232</v>
      </c>
      <c r="E35" s="16">
        <v>14006</v>
      </c>
      <c r="F35" s="17" t="s">
        <v>299</v>
      </c>
      <c r="G35" s="16">
        <v>13013</v>
      </c>
      <c r="H35" s="18">
        <v>0</v>
      </c>
      <c r="I35" s="18">
        <v>19.7</v>
      </c>
      <c r="J35" s="19">
        <v>0</v>
      </c>
    </row>
    <row r="36" spans="1:10" ht="15" customHeight="1" x14ac:dyDescent="0.2">
      <c r="A36" s="16">
        <v>81</v>
      </c>
      <c r="B36" s="16">
        <v>6171</v>
      </c>
      <c r="C36" s="16">
        <v>5021</v>
      </c>
      <c r="D36" s="17" t="s">
        <v>15</v>
      </c>
      <c r="E36" s="16"/>
      <c r="F36" s="17"/>
      <c r="G36" s="16"/>
      <c r="H36" s="18">
        <v>0</v>
      </c>
      <c r="I36" s="18">
        <v>327.2</v>
      </c>
      <c r="J36" s="19">
        <v>0</v>
      </c>
    </row>
    <row r="37" spans="1:10" ht="15" customHeight="1" x14ac:dyDescent="0.2">
      <c r="A37" s="16">
        <v>81</v>
      </c>
      <c r="B37" s="16">
        <v>6171</v>
      </c>
      <c r="C37" s="16">
        <v>5021</v>
      </c>
      <c r="D37" s="17" t="s">
        <v>15</v>
      </c>
      <c r="E37" s="16">
        <v>515</v>
      </c>
      <c r="F37" s="17" t="s">
        <v>162</v>
      </c>
      <c r="G37" s="16"/>
      <c r="H37" s="18">
        <v>0</v>
      </c>
      <c r="I37" s="18">
        <v>24.9</v>
      </c>
      <c r="J37" s="19">
        <v>0</v>
      </c>
    </row>
    <row r="38" spans="1:10" ht="15" customHeight="1" x14ac:dyDescent="0.2">
      <c r="A38" s="16">
        <v>81</v>
      </c>
      <c r="B38" s="16">
        <v>6171</v>
      </c>
      <c r="C38" s="16">
        <v>5021</v>
      </c>
      <c r="D38" s="17" t="s">
        <v>15</v>
      </c>
      <c r="E38" s="16">
        <v>641</v>
      </c>
      <c r="F38" s="17" t="s">
        <v>298</v>
      </c>
      <c r="G38" s="16"/>
      <c r="H38" s="18">
        <v>0</v>
      </c>
      <c r="I38" s="18">
        <v>142.69999999999999</v>
      </c>
      <c r="J38" s="19">
        <v>0</v>
      </c>
    </row>
    <row r="39" spans="1:10" ht="15" customHeight="1" x14ac:dyDescent="0.2">
      <c r="A39" s="16">
        <v>81</v>
      </c>
      <c r="B39" s="16">
        <v>6171</v>
      </c>
      <c r="C39" s="16">
        <v>5021</v>
      </c>
      <c r="D39" s="17" t="s">
        <v>15</v>
      </c>
      <c r="E39" s="16">
        <v>14006</v>
      </c>
      <c r="F39" s="17" t="s">
        <v>299</v>
      </c>
      <c r="G39" s="16"/>
      <c r="H39" s="18">
        <v>0</v>
      </c>
      <c r="I39" s="18">
        <v>3.1</v>
      </c>
      <c r="J39" s="19">
        <v>0</v>
      </c>
    </row>
    <row r="40" spans="1:10" ht="15" customHeight="1" x14ac:dyDescent="0.2">
      <c r="A40" s="16">
        <v>81</v>
      </c>
      <c r="B40" s="16">
        <v>6171</v>
      </c>
      <c r="C40" s="16">
        <v>5021</v>
      </c>
      <c r="D40" s="17" t="s">
        <v>15</v>
      </c>
      <c r="E40" s="16">
        <v>14006</v>
      </c>
      <c r="F40" s="17" t="s">
        <v>299</v>
      </c>
      <c r="G40" s="16">
        <v>13013</v>
      </c>
      <c r="H40" s="18">
        <v>0</v>
      </c>
      <c r="I40" s="18">
        <v>28.4</v>
      </c>
      <c r="J40" s="19">
        <v>0</v>
      </c>
    </row>
    <row r="41" spans="1:10" ht="15" customHeight="1" x14ac:dyDescent="0.2">
      <c r="A41" s="16">
        <v>81</v>
      </c>
      <c r="B41" s="16">
        <v>6171</v>
      </c>
      <c r="C41" s="16">
        <v>5021</v>
      </c>
      <c r="D41" s="17" t="s">
        <v>15</v>
      </c>
      <c r="E41" s="16">
        <v>140061</v>
      </c>
      <c r="F41" s="17" t="s">
        <v>300</v>
      </c>
      <c r="G41" s="16">
        <v>13013</v>
      </c>
      <c r="H41" s="18">
        <v>0</v>
      </c>
      <c r="I41" s="18">
        <v>30.4</v>
      </c>
      <c r="J41" s="19">
        <v>0</v>
      </c>
    </row>
    <row r="42" spans="1:10" ht="15" customHeight="1" x14ac:dyDescent="0.2">
      <c r="A42" s="16">
        <v>81</v>
      </c>
      <c r="B42" s="16">
        <v>6171</v>
      </c>
      <c r="C42" s="16">
        <v>5031</v>
      </c>
      <c r="D42" s="17" t="s">
        <v>233</v>
      </c>
      <c r="E42" s="16"/>
      <c r="F42" s="17"/>
      <c r="G42" s="16"/>
      <c r="H42" s="18">
        <v>9269.1</v>
      </c>
      <c r="I42" s="18">
        <v>8178.2</v>
      </c>
      <c r="J42" s="19">
        <v>9717</v>
      </c>
    </row>
    <row r="43" spans="1:10" ht="15" customHeight="1" x14ac:dyDescent="0.2">
      <c r="A43" s="16">
        <v>81</v>
      </c>
      <c r="B43" s="16">
        <v>6171</v>
      </c>
      <c r="C43" s="16">
        <v>5031</v>
      </c>
      <c r="D43" s="17" t="s">
        <v>233</v>
      </c>
      <c r="E43" s="16">
        <v>460</v>
      </c>
      <c r="F43" s="17" t="s">
        <v>297</v>
      </c>
      <c r="G43" s="16"/>
      <c r="H43" s="18">
        <v>0</v>
      </c>
      <c r="I43" s="18">
        <v>442.4</v>
      </c>
      <c r="J43" s="19">
        <v>0</v>
      </c>
    </row>
    <row r="44" spans="1:10" ht="15" customHeight="1" x14ac:dyDescent="0.2">
      <c r="A44" s="16">
        <v>81</v>
      </c>
      <c r="B44" s="16">
        <v>6171</v>
      </c>
      <c r="C44" s="16">
        <v>5031</v>
      </c>
      <c r="D44" s="17" t="s">
        <v>233</v>
      </c>
      <c r="E44" s="16">
        <v>515</v>
      </c>
      <c r="F44" s="17" t="s">
        <v>162</v>
      </c>
      <c r="G44" s="16"/>
      <c r="H44" s="18">
        <v>0</v>
      </c>
      <c r="I44" s="18">
        <v>71</v>
      </c>
      <c r="J44" s="19">
        <v>0</v>
      </c>
    </row>
    <row r="45" spans="1:10" ht="15" customHeight="1" x14ac:dyDescent="0.2">
      <c r="A45" s="16">
        <v>81</v>
      </c>
      <c r="B45" s="16">
        <v>6171</v>
      </c>
      <c r="C45" s="16">
        <v>5031</v>
      </c>
      <c r="D45" s="17" t="s">
        <v>233</v>
      </c>
      <c r="E45" s="16">
        <v>641</v>
      </c>
      <c r="F45" s="17" t="s">
        <v>298</v>
      </c>
      <c r="G45" s="16"/>
      <c r="H45" s="18">
        <v>0</v>
      </c>
      <c r="I45" s="18">
        <v>648.5</v>
      </c>
      <c r="J45" s="19">
        <v>0</v>
      </c>
    </row>
    <row r="46" spans="1:10" ht="15" customHeight="1" x14ac:dyDescent="0.2">
      <c r="A46" s="16">
        <v>81</v>
      </c>
      <c r="B46" s="16">
        <v>6171</v>
      </c>
      <c r="C46" s="16">
        <v>5031</v>
      </c>
      <c r="D46" s="17" t="s">
        <v>233</v>
      </c>
      <c r="E46" s="16">
        <v>14006</v>
      </c>
      <c r="F46" s="17" t="s">
        <v>299</v>
      </c>
      <c r="G46" s="16"/>
      <c r="H46" s="18">
        <v>0</v>
      </c>
      <c r="I46" s="18">
        <v>0.5</v>
      </c>
      <c r="J46" s="19">
        <v>0</v>
      </c>
    </row>
    <row r="47" spans="1:10" ht="15" customHeight="1" x14ac:dyDescent="0.2">
      <c r="A47" s="16">
        <v>81</v>
      </c>
      <c r="B47" s="16">
        <v>6171</v>
      </c>
      <c r="C47" s="16">
        <v>5031</v>
      </c>
      <c r="D47" s="17" t="s">
        <v>233</v>
      </c>
      <c r="E47" s="16">
        <v>14006</v>
      </c>
      <c r="F47" s="17" t="s">
        <v>299</v>
      </c>
      <c r="G47" s="16">
        <v>13013</v>
      </c>
      <c r="H47" s="18">
        <v>0</v>
      </c>
      <c r="I47" s="18">
        <v>8.5</v>
      </c>
      <c r="J47" s="19">
        <v>0</v>
      </c>
    </row>
    <row r="48" spans="1:10" ht="15" customHeight="1" x14ac:dyDescent="0.2">
      <c r="A48" s="16">
        <v>81</v>
      </c>
      <c r="B48" s="16">
        <v>6171</v>
      </c>
      <c r="C48" s="16">
        <v>5032</v>
      </c>
      <c r="D48" s="17" t="s">
        <v>234</v>
      </c>
      <c r="E48" s="16"/>
      <c r="F48" s="17"/>
      <c r="G48" s="16"/>
      <c r="H48" s="18">
        <v>3363.8</v>
      </c>
      <c r="I48" s="18">
        <v>2967.8</v>
      </c>
      <c r="J48" s="19">
        <v>3526</v>
      </c>
    </row>
    <row r="49" spans="1:10" ht="15" customHeight="1" x14ac:dyDescent="0.2">
      <c r="A49" s="16">
        <v>81</v>
      </c>
      <c r="B49" s="16">
        <v>6171</v>
      </c>
      <c r="C49" s="16">
        <v>5032</v>
      </c>
      <c r="D49" s="17" t="s">
        <v>234</v>
      </c>
      <c r="E49" s="16">
        <v>460</v>
      </c>
      <c r="F49" s="17" t="s">
        <v>297</v>
      </c>
      <c r="G49" s="16"/>
      <c r="H49" s="18">
        <v>0</v>
      </c>
      <c r="I49" s="18">
        <v>160.6</v>
      </c>
      <c r="J49" s="19">
        <v>0</v>
      </c>
    </row>
    <row r="50" spans="1:10" ht="15" customHeight="1" x14ac:dyDescent="0.2">
      <c r="A50" s="16">
        <v>81</v>
      </c>
      <c r="B50" s="16">
        <v>6171</v>
      </c>
      <c r="C50" s="16">
        <v>5032</v>
      </c>
      <c r="D50" s="17" t="s">
        <v>234</v>
      </c>
      <c r="E50" s="16">
        <v>515</v>
      </c>
      <c r="F50" s="17" t="s">
        <v>162</v>
      </c>
      <c r="G50" s="16"/>
      <c r="H50" s="18">
        <v>0</v>
      </c>
      <c r="I50" s="18">
        <v>38</v>
      </c>
      <c r="J50" s="19">
        <v>0</v>
      </c>
    </row>
    <row r="51" spans="1:10" ht="15" customHeight="1" x14ac:dyDescent="0.2">
      <c r="A51" s="16">
        <v>81</v>
      </c>
      <c r="B51" s="16">
        <v>6171</v>
      </c>
      <c r="C51" s="16">
        <v>5032</v>
      </c>
      <c r="D51" s="17" t="s">
        <v>234</v>
      </c>
      <c r="E51" s="16">
        <v>641</v>
      </c>
      <c r="F51" s="17" t="s">
        <v>298</v>
      </c>
      <c r="G51" s="16"/>
      <c r="H51" s="18">
        <v>0</v>
      </c>
      <c r="I51" s="18">
        <v>235.4</v>
      </c>
      <c r="J51" s="19">
        <v>0</v>
      </c>
    </row>
    <row r="52" spans="1:10" ht="15" customHeight="1" x14ac:dyDescent="0.2">
      <c r="A52" s="16">
        <v>81</v>
      </c>
      <c r="B52" s="16">
        <v>6171</v>
      </c>
      <c r="C52" s="16">
        <v>5032</v>
      </c>
      <c r="D52" s="17" t="s">
        <v>234</v>
      </c>
      <c r="E52" s="16">
        <v>14006</v>
      </c>
      <c r="F52" s="17" t="s">
        <v>299</v>
      </c>
      <c r="G52" s="16"/>
      <c r="H52" s="18">
        <v>0</v>
      </c>
      <c r="I52" s="18">
        <v>0.2</v>
      </c>
      <c r="J52" s="19">
        <v>0</v>
      </c>
    </row>
    <row r="53" spans="1:10" ht="15" customHeight="1" x14ac:dyDescent="0.2">
      <c r="A53" s="16">
        <v>81</v>
      </c>
      <c r="B53" s="16">
        <v>6171</v>
      </c>
      <c r="C53" s="16">
        <v>5032</v>
      </c>
      <c r="D53" s="17" t="s">
        <v>234</v>
      </c>
      <c r="E53" s="16">
        <v>14006</v>
      </c>
      <c r="F53" s="17" t="s">
        <v>299</v>
      </c>
      <c r="G53" s="16">
        <v>13013</v>
      </c>
      <c r="H53" s="18">
        <v>0</v>
      </c>
      <c r="I53" s="18">
        <v>3.2</v>
      </c>
      <c r="J53" s="19">
        <v>0</v>
      </c>
    </row>
    <row r="54" spans="1:10" ht="15" customHeight="1" x14ac:dyDescent="0.2">
      <c r="A54" s="16">
        <v>81</v>
      </c>
      <c r="B54" s="16">
        <v>6171</v>
      </c>
      <c r="C54" s="16">
        <v>5038</v>
      </c>
      <c r="D54" s="17" t="s">
        <v>235</v>
      </c>
      <c r="E54" s="16"/>
      <c r="F54" s="17"/>
      <c r="G54" s="16"/>
      <c r="H54" s="18">
        <v>157</v>
      </c>
      <c r="I54" s="18">
        <v>136.19999999999999</v>
      </c>
      <c r="J54" s="19">
        <v>161</v>
      </c>
    </row>
    <row r="55" spans="1:10" ht="15" customHeight="1" x14ac:dyDescent="0.2">
      <c r="A55" s="16">
        <v>81</v>
      </c>
      <c r="B55" s="16">
        <v>6171</v>
      </c>
      <c r="C55" s="16">
        <v>5038</v>
      </c>
      <c r="D55" s="17" t="s">
        <v>235</v>
      </c>
      <c r="E55" s="16">
        <v>460</v>
      </c>
      <c r="F55" s="17" t="s">
        <v>297</v>
      </c>
      <c r="G55" s="16"/>
      <c r="H55" s="18">
        <v>0</v>
      </c>
      <c r="I55" s="18">
        <v>8.4</v>
      </c>
      <c r="J55" s="19">
        <v>0</v>
      </c>
    </row>
    <row r="56" spans="1:10" ht="15" customHeight="1" x14ac:dyDescent="0.2">
      <c r="A56" s="16">
        <v>81</v>
      </c>
      <c r="B56" s="16">
        <v>6171</v>
      </c>
      <c r="C56" s="16">
        <v>5038</v>
      </c>
      <c r="D56" s="17" t="s">
        <v>235</v>
      </c>
      <c r="E56" s="16">
        <v>515</v>
      </c>
      <c r="F56" s="17" t="s">
        <v>162</v>
      </c>
      <c r="G56" s="16"/>
      <c r="H56" s="18">
        <v>0</v>
      </c>
      <c r="I56" s="18">
        <v>1</v>
      </c>
      <c r="J56" s="19">
        <v>0</v>
      </c>
    </row>
    <row r="57" spans="1:10" ht="15" customHeight="1" x14ac:dyDescent="0.2">
      <c r="A57" s="16">
        <v>81</v>
      </c>
      <c r="B57" s="16">
        <v>6171</v>
      </c>
      <c r="C57" s="16">
        <v>5038</v>
      </c>
      <c r="D57" s="17" t="s">
        <v>235</v>
      </c>
      <c r="E57" s="16">
        <v>641</v>
      </c>
      <c r="F57" s="17" t="s">
        <v>298</v>
      </c>
      <c r="G57" s="16"/>
      <c r="H57" s="18">
        <v>0</v>
      </c>
      <c r="I57" s="18">
        <v>12.4</v>
      </c>
      <c r="J57" s="19">
        <v>0</v>
      </c>
    </row>
    <row r="58" spans="1:10" ht="15" customHeight="1" x14ac:dyDescent="0.2">
      <c r="A58" s="16">
        <v>81</v>
      </c>
      <c r="B58" s="16">
        <v>6171</v>
      </c>
      <c r="C58" s="16">
        <v>5038</v>
      </c>
      <c r="D58" s="17" t="s">
        <v>235</v>
      </c>
      <c r="E58" s="16">
        <v>14006</v>
      </c>
      <c r="F58" s="17" t="s">
        <v>299</v>
      </c>
      <c r="G58" s="16"/>
      <c r="H58" s="18">
        <v>0</v>
      </c>
      <c r="I58" s="18">
        <v>0.4</v>
      </c>
      <c r="J58" s="19">
        <v>0</v>
      </c>
    </row>
    <row r="59" spans="1:10" ht="15" customHeight="1" x14ac:dyDescent="0.2">
      <c r="A59" s="16">
        <v>81</v>
      </c>
      <c r="B59" s="16">
        <v>6171</v>
      </c>
      <c r="C59" s="16">
        <v>5136</v>
      </c>
      <c r="D59" s="17" t="s">
        <v>227</v>
      </c>
      <c r="E59" s="16"/>
      <c r="F59" s="17"/>
      <c r="G59" s="16"/>
      <c r="H59" s="18">
        <v>60</v>
      </c>
      <c r="I59" s="18">
        <v>60</v>
      </c>
      <c r="J59" s="19">
        <v>60</v>
      </c>
    </row>
    <row r="60" spans="1:10" ht="15" customHeight="1" x14ac:dyDescent="0.2">
      <c r="A60" s="16">
        <v>81</v>
      </c>
      <c r="B60" s="16">
        <v>6171</v>
      </c>
      <c r="C60" s="16">
        <v>5137</v>
      </c>
      <c r="D60" s="17" t="s">
        <v>16</v>
      </c>
      <c r="E60" s="16">
        <v>51371</v>
      </c>
      <c r="F60" s="17" t="s">
        <v>247</v>
      </c>
      <c r="G60" s="16"/>
      <c r="H60" s="18">
        <v>349.5</v>
      </c>
      <c r="I60" s="18">
        <v>348.8</v>
      </c>
      <c r="J60" s="19">
        <v>359</v>
      </c>
    </row>
    <row r="61" spans="1:10" ht="15" customHeight="1" x14ac:dyDescent="0.2">
      <c r="A61" s="16">
        <v>81</v>
      </c>
      <c r="B61" s="16">
        <v>6171</v>
      </c>
      <c r="C61" s="16">
        <v>5137</v>
      </c>
      <c r="D61" s="17" t="s">
        <v>16</v>
      </c>
      <c r="E61" s="16">
        <v>51372</v>
      </c>
      <c r="F61" s="17" t="s">
        <v>248</v>
      </c>
      <c r="G61" s="16"/>
      <c r="H61" s="18">
        <v>200</v>
      </c>
      <c r="I61" s="18">
        <v>200</v>
      </c>
      <c r="J61" s="19">
        <v>150</v>
      </c>
    </row>
    <row r="62" spans="1:10" ht="15" customHeight="1" x14ac:dyDescent="0.2">
      <c r="A62" s="16">
        <v>81</v>
      </c>
      <c r="B62" s="16">
        <v>6171</v>
      </c>
      <c r="C62" s="16">
        <v>5139</v>
      </c>
      <c r="D62" s="17" t="s">
        <v>10</v>
      </c>
      <c r="E62" s="16">
        <v>641</v>
      </c>
      <c r="F62" s="17" t="s">
        <v>298</v>
      </c>
      <c r="G62" s="16"/>
      <c r="H62" s="18">
        <v>0</v>
      </c>
      <c r="I62" s="18">
        <v>115</v>
      </c>
      <c r="J62" s="19">
        <v>0</v>
      </c>
    </row>
    <row r="63" spans="1:10" ht="15" customHeight="1" x14ac:dyDescent="0.2">
      <c r="A63" s="16">
        <v>81</v>
      </c>
      <c r="B63" s="16">
        <v>6171</v>
      </c>
      <c r="C63" s="16">
        <v>5139</v>
      </c>
      <c r="D63" s="17" t="s">
        <v>10</v>
      </c>
      <c r="E63" s="16">
        <v>51391</v>
      </c>
      <c r="F63" s="17" t="s">
        <v>301</v>
      </c>
      <c r="G63" s="16"/>
      <c r="H63" s="18">
        <v>820</v>
      </c>
      <c r="I63" s="18">
        <v>705</v>
      </c>
      <c r="J63" s="19">
        <v>800</v>
      </c>
    </row>
    <row r="64" spans="1:10" ht="15" customHeight="1" x14ac:dyDescent="0.2">
      <c r="A64" s="16">
        <v>81</v>
      </c>
      <c r="B64" s="16">
        <v>6171</v>
      </c>
      <c r="C64" s="16">
        <v>5139</v>
      </c>
      <c r="D64" s="17" t="s">
        <v>10</v>
      </c>
      <c r="E64" s="16">
        <v>51392</v>
      </c>
      <c r="F64" s="17" t="s">
        <v>302</v>
      </c>
      <c r="G64" s="16"/>
      <c r="H64" s="18">
        <v>77.5</v>
      </c>
      <c r="I64" s="18">
        <v>81.5</v>
      </c>
      <c r="J64" s="19">
        <v>105</v>
      </c>
    </row>
    <row r="65" spans="1:10" ht="15" customHeight="1" x14ac:dyDescent="0.2">
      <c r="A65" s="16">
        <v>81</v>
      </c>
      <c r="B65" s="16">
        <v>6171</v>
      </c>
      <c r="C65" s="16">
        <v>5139</v>
      </c>
      <c r="D65" s="17" t="s">
        <v>10</v>
      </c>
      <c r="E65" s="16">
        <v>51393</v>
      </c>
      <c r="F65" s="17" t="s">
        <v>303</v>
      </c>
      <c r="G65" s="16"/>
      <c r="H65" s="18">
        <v>140</v>
      </c>
      <c r="I65" s="18">
        <v>140</v>
      </c>
      <c r="J65" s="19">
        <v>130</v>
      </c>
    </row>
    <row r="66" spans="1:10" ht="15" customHeight="1" x14ac:dyDescent="0.2">
      <c r="A66" s="16">
        <v>81</v>
      </c>
      <c r="B66" s="16">
        <v>6171</v>
      </c>
      <c r="C66" s="16">
        <v>5139</v>
      </c>
      <c r="D66" s="17" t="s">
        <v>10</v>
      </c>
      <c r="E66" s="16">
        <v>51394</v>
      </c>
      <c r="F66" s="17" t="s">
        <v>304</v>
      </c>
      <c r="G66" s="16"/>
      <c r="H66" s="18">
        <v>20</v>
      </c>
      <c r="I66" s="18">
        <v>20</v>
      </c>
      <c r="J66" s="19">
        <v>20</v>
      </c>
    </row>
    <row r="67" spans="1:10" ht="15" customHeight="1" x14ac:dyDescent="0.2">
      <c r="A67" s="16">
        <v>81</v>
      </c>
      <c r="B67" s="16">
        <v>6171</v>
      </c>
      <c r="C67" s="16">
        <v>5139</v>
      </c>
      <c r="D67" s="17" t="s">
        <v>10</v>
      </c>
      <c r="E67" s="16">
        <v>51395</v>
      </c>
      <c r="F67" s="17" t="s">
        <v>305</v>
      </c>
      <c r="G67" s="16"/>
      <c r="H67" s="18">
        <v>100</v>
      </c>
      <c r="I67" s="18">
        <v>100</v>
      </c>
      <c r="J67" s="19">
        <v>100</v>
      </c>
    </row>
    <row r="68" spans="1:10" ht="15" customHeight="1" x14ac:dyDescent="0.2">
      <c r="A68" s="16">
        <v>81</v>
      </c>
      <c r="B68" s="16">
        <v>6171</v>
      </c>
      <c r="C68" s="16">
        <v>5151</v>
      </c>
      <c r="D68" s="17" t="s">
        <v>17</v>
      </c>
      <c r="E68" s="16"/>
      <c r="F68" s="17"/>
      <c r="G68" s="16"/>
      <c r="H68" s="18">
        <v>121</v>
      </c>
      <c r="I68" s="18">
        <v>110.5</v>
      </c>
      <c r="J68" s="19">
        <v>130</v>
      </c>
    </row>
    <row r="69" spans="1:10" ht="15" customHeight="1" x14ac:dyDescent="0.2">
      <c r="A69" s="16">
        <v>81</v>
      </c>
      <c r="B69" s="16">
        <v>6171</v>
      </c>
      <c r="C69" s="16">
        <v>5151</v>
      </c>
      <c r="D69" s="17" t="s">
        <v>17</v>
      </c>
      <c r="E69" s="16">
        <v>641</v>
      </c>
      <c r="F69" s="17" t="s">
        <v>298</v>
      </c>
      <c r="G69" s="16"/>
      <c r="H69" s="18">
        <v>0</v>
      </c>
      <c r="I69" s="18">
        <v>10.5</v>
      </c>
      <c r="J69" s="19">
        <v>0</v>
      </c>
    </row>
    <row r="70" spans="1:10" ht="15" customHeight="1" x14ac:dyDescent="0.2">
      <c r="A70" s="16">
        <v>81</v>
      </c>
      <c r="B70" s="16">
        <v>6171</v>
      </c>
      <c r="C70" s="16">
        <v>5153</v>
      </c>
      <c r="D70" s="17" t="s">
        <v>18</v>
      </c>
      <c r="E70" s="16"/>
      <c r="F70" s="17"/>
      <c r="G70" s="16"/>
      <c r="H70" s="18">
        <v>1117.5999999999999</v>
      </c>
      <c r="I70" s="18">
        <v>989.9</v>
      </c>
      <c r="J70" s="19">
        <v>1000</v>
      </c>
    </row>
    <row r="71" spans="1:10" ht="15" customHeight="1" x14ac:dyDescent="0.2">
      <c r="A71" s="16">
        <v>81</v>
      </c>
      <c r="B71" s="16">
        <v>6171</v>
      </c>
      <c r="C71" s="16">
        <v>5154</v>
      </c>
      <c r="D71" s="17" t="s">
        <v>19</v>
      </c>
      <c r="E71" s="16"/>
      <c r="F71" s="17"/>
      <c r="G71" s="16"/>
      <c r="H71" s="18">
        <v>945.5</v>
      </c>
      <c r="I71" s="18">
        <v>798</v>
      </c>
      <c r="J71" s="19">
        <v>900</v>
      </c>
    </row>
    <row r="72" spans="1:10" ht="15" customHeight="1" x14ac:dyDescent="0.2">
      <c r="A72" s="16">
        <v>81</v>
      </c>
      <c r="B72" s="16">
        <v>6171</v>
      </c>
      <c r="C72" s="16">
        <v>5154</v>
      </c>
      <c r="D72" s="17" t="s">
        <v>19</v>
      </c>
      <c r="E72" s="16">
        <v>641</v>
      </c>
      <c r="F72" s="17" t="s">
        <v>298</v>
      </c>
      <c r="G72" s="16"/>
      <c r="H72" s="18">
        <v>0</v>
      </c>
      <c r="I72" s="18">
        <v>144.19999999999999</v>
      </c>
      <c r="J72" s="19">
        <v>0</v>
      </c>
    </row>
    <row r="73" spans="1:10" ht="15" customHeight="1" x14ac:dyDescent="0.2">
      <c r="A73" s="16">
        <v>81</v>
      </c>
      <c r="B73" s="16">
        <v>6171</v>
      </c>
      <c r="C73" s="16">
        <v>5156</v>
      </c>
      <c r="D73" s="17" t="s">
        <v>20</v>
      </c>
      <c r="E73" s="16"/>
      <c r="F73" s="17"/>
      <c r="G73" s="16"/>
      <c r="H73" s="18">
        <v>110</v>
      </c>
      <c r="I73" s="18">
        <v>110</v>
      </c>
      <c r="J73" s="19">
        <v>110</v>
      </c>
    </row>
    <row r="74" spans="1:10" ht="15" customHeight="1" x14ac:dyDescent="0.2">
      <c r="A74" s="16">
        <v>81</v>
      </c>
      <c r="B74" s="16">
        <v>6171</v>
      </c>
      <c r="C74" s="16">
        <v>5161</v>
      </c>
      <c r="D74" s="17" t="s">
        <v>306</v>
      </c>
      <c r="E74" s="16"/>
      <c r="F74" s="17"/>
      <c r="G74" s="16"/>
      <c r="H74" s="18">
        <v>4000</v>
      </c>
      <c r="I74" s="18">
        <v>3393.5</v>
      </c>
      <c r="J74" s="19">
        <v>4000</v>
      </c>
    </row>
    <row r="75" spans="1:10" ht="15" customHeight="1" x14ac:dyDescent="0.2">
      <c r="A75" s="16">
        <v>81</v>
      </c>
      <c r="B75" s="16">
        <v>6171</v>
      </c>
      <c r="C75" s="16">
        <v>5161</v>
      </c>
      <c r="D75" s="17" t="s">
        <v>306</v>
      </c>
      <c r="E75" s="16">
        <v>641</v>
      </c>
      <c r="F75" s="17" t="s">
        <v>298</v>
      </c>
      <c r="G75" s="16"/>
      <c r="H75" s="18">
        <v>0</v>
      </c>
      <c r="I75" s="18">
        <v>3606.5</v>
      </c>
      <c r="J75" s="19">
        <v>0</v>
      </c>
    </row>
    <row r="76" spans="1:10" ht="15" customHeight="1" x14ac:dyDescent="0.2">
      <c r="A76" s="16">
        <v>81</v>
      </c>
      <c r="B76" s="16">
        <v>6171</v>
      </c>
      <c r="C76" s="16">
        <v>5162</v>
      </c>
      <c r="D76" s="17" t="s">
        <v>21</v>
      </c>
      <c r="E76" s="16"/>
      <c r="F76" s="17"/>
      <c r="G76" s="16"/>
      <c r="H76" s="18">
        <v>520</v>
      </c>
      <c r="I76" s="18">
        <v>520</v>
      </c>
      <c r="J76" s="19">
        <v>520</v>
      </c>
    </row>
    <row r="77" spans="1:10" ht="15" customHeight="1" x14ac:dyDescent="0.2">
      <c r="A77" s="16">
        <v>81</v>
      </c>
      <c r="B77" s="16">
        <v>6171</v>
      </c>
      <c r="C77" s="16">
        <v>5163</v>
      </c>
      <c r="D77" s="17" t="s">
        <v>22</v>
      </c>
      <c r="E77" s="16">
        <v>51631</v>
      </c>
      <c r="F77" s="17" t="s">
        <v>307</v>
      </c>
      <c r="G77" s="16"/>
      <c r="H77" s="18">
        <v>100</v>
      </c>
      <c r="I77" s="18">
        <v>100</v>
      </c>
      <c r="J77" s="19">
        <v>100</v>
      </c>
    </row>
    <row r="78" spans="1:10" ht="15" customHeight="1" x14ac:dyDescent="0.2">
      <c r="A78" s="16">
        <v>81</v>
      </c>
      <c r="B78" s="16">
        <v>6171</v>
      </c>
      <c r="C78" s="16">
        <v>5166</v>
      </c>
      <c r="D78" s="17" t="s">
        <v>308</v>
      </c>
      <c r="E78" s="16"/>
      <c r="F78" s="17"/>
      <c r="G78" s="16"/>
      <c r="H78" s="18">
        <v>250</v>
      </c>
      <c r="I78" s="18">
        <v>164.8</v>
      </c>
      <c r="J78" s="19">
        <v>250</v>
      </c>
    </row>
    <row r="79" spans="1:10" ht="15" customHeight="1" x14ac:dyDescent="0.2">
      <c r="A79" s="16">
        <v>81</v>
      </c>
      <c r="B79" s="16">
        <v>6171</v>
      </c>
      <c r="C79" s="16">
        <v>5167</v>
      </c>
      <c r="D79" s="17" t="s">
        <v>23</v>
      </c>
      <c r="E79" s="16">
        <v>641</v>
      </c>
      <c r="F79" s="17" t="s">
        <v>298</v>
      </c>
      <c r="G79" s="16"/>
      <c r="H79" s="18">
        <v>0</v>
      </c>
      <c r="I79" s="18">
        <v>47.4</v>
      </c>
      <c r="J79" s="19">
        <v>0</v>
      </c>
    </row>
    <row r="80" spans="1:10" ht="15" customHeight="1" x14ac:dyDescent="0.2">
      <c r="A80" s="16">
        <v>81</v>
      </c>
      <c r="B80" s="16">
        <v>6171</v>
      </c>
      <c r="C80" s="16">
        <v>5167</v>
      </c>
      <c r="D80" s="17" t="s">
        <v>23</v>
      </c>
      <c r="E80" s="16">
        <v>51671</v>
      </c>
      <c r="F80" s="17" t="s">
        <v>309</v>
      </c>
      <c r="G80" s="16"/>
      <c r="H80" s="18">
        <v>400</v>
      </c>
      <c r="I80" s="18">
        <v>493.4</v>
      </c>
      <c r="J80" s="19">
        <v>700</v>
      </c>
    </row>
    <row r="81" spans="1:10" ht="15" customHeight="1" x14ac:dyDescent="0.2">
      <c r="A81" s="16">
        <v>81</v>
      </c>
      <c r="B81" s="16">
        <v>6171</v>
      </c>
      <c r="C81" s="16">
        <v>5167</v>
      </c>
      <c r="D81" s="17" t="s">
        <v>23</v>
      </c>
      <c r="E81" s="16">
        <v>51672</v>
      </c>
      <c r="F81" s="17" t="s">
        <v>310</v>
      </c>
      <c r="G81" s="16"/>
      <c r="H81" s="18">
        <v>100</v>
      </c>
      <c r="I81" s="18">
        <v>78.400000000000006</v>
      </c>
      <c r="J81" s="19">
        <v>100</v>
      </c>
    </row>
    <row r="82" spans="1:10" ht="15" customHeight="1" x14ac:dyDescent="0.2">
      <c r="A82" s="16">
        <v>81</v>
      </c>
      <c r="B82" s="16">
        <v>6171</v>
      </c>
      <c r="C82" s="16">
        <v>5168</v>
      </c>
      <c r="D82" s="17" t="s">
        <v>170</v>
      </c>
      <c r="E82" s="16"/>
      <c r="F82" s="17"/>
      <c r="G82" s="16"/>
      <c r="H82" s="18">
        <v>2119.5</v>
      </c>
      <c r="I82" s="18">
        <v>2306.1</v>
      </c>
      <c r="J82" s="19">
        <v>3090</v>
      </c>
    </row>
    <row r="83" spans="1:10" ht="15" customHeight="1" x14ac:dyDescent="0.2">
      <c r="A83" s="16">
        <v>81</v>
      </c>
      <c r="B83" s="16">
        <v>6171</v>
      </c>
      <c r="C83" s="16">
        <v>5168</v>
      </c>
      <c r="D83" s="17" t="s">
        <v>170</v>
      </c>
      <c r="E83" s="16">
        <v>641</v>
      </c>
      <c r="F83" s="17" t="s">
        <v>298</v>
      </c>
      <c r="G83" s="16"/>
      <c r="H83" s="18">
        <v>0</v>
      </c>
      <c r="I83" s="18">
        <v>38.5</v>
      </c>
      <c r="J83" s="19">
        <v>0</v>
      </c>
    </row>
    <row r="84" spans="1:10" ht="15" customHeight="1" x14ac:dyDescent="0.2">
      <c r="A84" s="16">
        <v>81</v>
      </c>
      <c r="B84" s="16">
        <v>6171</v>
      </c>
      <c r="C84" s="16">
        <v>5168</v>
      </c>
      <c r="D84" s="17" t="s">
        <v>170</v>
      </c>
      <c r="E84" s="16">
        <v>14005</v>
      </c>
      <c r="F84" s="17" t="s">
        <v>311</v>
      </c>
      <c r="G84" s="16"/>
      <c r="H84" s="18">
        <v>2003.8</v>
      </c>
      <c r="I84" s="18">
        <v>1933.7</v>
      </c>
      <c r="J84" s="19">
        <v>0</v>
      </c>
    </row>
    <row r="85" spans="1:10" ht="15" customHeight="1" x14ac:dyDescent="0.2">
      <c r="A85" s="16">
        <v>81</v>
      </c>
      <c r="B85" s="16">
        <v>6171</v>
      </c>
      <c r="C85" s="16">
        <v>5168</v>
      </c>
      <c r="D85" s="17" t="s">
        <v>170</v>
      </c>
      <c r="E85" s="16">
        <v>14006</v>
      </c>
      <c r="F85" s="17" t="s">
        <v>299</v>
      </c>
      <c r="G85" s="16"/>
      <c r="H85" s="18">
        <v>0</v>
      </c>
      <c r="I85" s="18">
        <v>9.6999999999999993</v>
      </c>
      <c r="J85" s="19">
        <v>0</v>
      </c>
    </row>
    <row r="86" spans="1:10" ht="15" customHeight="1" x14ac:dyDescent="0.2">
      <c r="A86" s="16">
        <v>81</v>
      </c>
      <c r="B86" s="16">
        <v>6171</v>
      </c>
      <c r="C86" s="16">
        <v>5168</v>
      </c>
      <c r="D86" s="17" t="s">
        <v>170</v>
      </c>
      <c r="E86" s="16">
        <v>14010</v>
      </c>
      <c r="F86" s="17" t="s">
        <v>312</v>
      </c>
      <c r="G86" s="16"/>
      <c r="H86" s="18">
        <v>436</v>
      </c>
      <c r="I86" s="18">
        <v>436</v>
      </c>
      <c r="J86" s="19">
        <v>0</v>
      </c>
    </row>
    <row r="87" spans="1:10" ht="15" customHeight="1" x14ac:dyDescent="0.2">
      <c r="A87" s="16">
        <v>81</v>
      </c>
      <c r="B87" s="16">
        <v>6171</v>
      </c>
      <c r="C87" s="16">
        <v>5168</v>
      </c>
      <c r="D87" s="17" t="s">
        <v>170</v>
      </c>
      <c r="E87" s="16">
        <v>140061</v>
      </c>
      <c r="F87" s="17" t="s">
        <v>300</v>
      </c>
      <c r="G87" s="16">
        <v>13013</v>
      </c>
      <c r="H87" s="18">
        <v>0</v>
      </c>
      <c r="I87" s="18">
        <v>183.9</v>
      </c>
      <c r="J87" s="19">
        <v>0</v>
      </c>
    </row>
    <row r="88" spans="1:10" ht="15" customHeight="1" x14ac:dyDescent="0.2">
      <c r="A88" s="16">
        <v>81</v>
      </c>
      <c r="B88" s="16">
        <v>6171</v>
      </c>
      <c r="C88" s="16">
        <v>5169</v>
      </c>
      <c r="D88" s="17" t="s">
        <v>11</v>
      </c>
      <c r="E88" s="16">
        <v>641</v>
      </c>
      <c r="F88" s="17" t="s">
        <v>298</v>
      </c>
      <c r="G88" s="16"/>
      <c r="H88" s="18">
        <v>0</v>
      </c>
      <c r="I88" s="18">
        <v>1.4</v>
      </c>
      <c r="J88" s="19">
        <v>0</v>
      </c>
    </row>
    <row r="89" spans="1:10" ht="15" customHeight="1" x14ac:dyDescent="0.2">
      <c r="A89" s="16">
        <v>81</v>
      </c>
      <c r="B89" s="16">
        <v>6171</v>
      </c>
      <c r="C89" s="16">
        <v>5169</v>
      </c>
      <c r="D89" s="17" t="s">
        <v>11</v>
      </c>
      <c r="E89" s="16">
        <v>14006</v>
      </c>
      <c r="F89" s="17" t="s">
        <v>299</v>
      </c>
      <c r="G89" s="16"/>
      <c r="H89" s="18">
        <v>250</v>
      </c>
      <c r="I89" s="18">
        <v>223.9</v>
      </c>
      <c r="J89" s="19">
        <v>0</v>
      </c>
    </row>
    <row r="90" spans="1:10" ht="15" customHeight="1" x14ac:dyDescent="0.2">
      <c r="A90" s="16">
        <v>81</v>
      </c>
      <c r="B90" s="16">
        <v>6171</v>
      </c>
      <c r="C90" s="16">
        <v>5169</v>
      </c>
      <c r="D90" s="17" t="s">
        <v>11</v>
      </c>
      <c r="E90" s="16">
        <v>14006</v>
      </c>
      <c r="F90" s="17" t="s">
        <v>299</v>
      </c>
      <c r="G90" s="16">
        <v>13013</v>
      </c>
      <c r="H90" s="18">
        <v>0</v>
      </c>
      <c r="I90" s="18">
        <v>10.199999999999999</v>
      </c>
      <c r="J90" s="19">
        <v>0</v>
      </c>
    </row>
    <row r="91" spans="1:10" ht="15" customHeight="1" x14ac:dyDescent="0.2">
      <c r="A91" s="16">
        <v>81</v>
      </c>
      <c r="B91" s="16">
        <v>6171</v>
      </c>
      <c r="C91" s="16">
        <v>5169</v>
      </c>
      <c r="D91" s="17" t="s">
        <v>11</v>
      </c>
      <c r="E91" s="16">
        <v>51691</v>
      </c>
      <c r="F91" s="17" t="s">
        <v>313</v>
      </c>
      <c r="G91" s="16"/>
      <c r="H91" s="18">
        <v>655</v>
      </c>
      <c r="I91" s="18">
        <v>655</v>
      </c>
      <c r="J91" s="19">
        <v>658</v>
      </c>
    </row>
    <row r="92" spans="1:10" ht="15" customHeight="1" x14ac:dyDescent="0.2">
      <c r="A92" s="16">
        <v>81</v>
      </c>
      <c r="B92" s="16">
        <v>6171</v>
      </c>
      <c r="C92" s="16">
        <v>5169</v>
      </c>
      <c r="D92" s="17" t="s">
        <v>11</v>
      </c>
      <c r="E92" s="16">
        <v>51692</v>
      </c>
      <c r="F92" s="17" t="s">
        <v>314</v>
      </c>
      <c r="G92" s="16"/>
      <c r="H92" s="18">
        <v>700</v>
      </c>
      <c r="I92" s="18">
        <v>673.2</v>
      </c>
      <c r="J92" s="19">
        <v>850</v>
      </c>
    </row>
    <row r="93" spans="1:10" ht="15" customHeight="1" x14ac:dyDescent="0.2">
      <c r="A93" s="16">
        <v>81</v>
      </c>
      <c r="B93" s="16">
        <v>6171</v>
      </c>
      <c r="C93" s="16">
        <v>5169</v>
      </c>
      <c r="D93" s="17" t="s">
        <v>11</v>
      </c>
      <c r="E93" s="16">
        <v>51693</v>
      </c>
      <c r="F93" s="17" t="s">
        <v>315</v>
      </c>
      <c r="G93" s="16"/>
      <c r="H93" s="18">
        <v>320</v>
      </c>
      <c r="I93" s="18">
        <v>320</v>
      </c>
      <c r="J93" s="19">
        <v>367</v>
      </c>
    </row>
    <row r="94" spans="1:10" ht="15" customHeight="1" x14ac:dyDescent="0.2">
      <c r="A94" s="16">
        <v>81</v>
      </c>
      <c r="B94" s="16">
        <v>6171</v>
      </c>
      <c r="C94" s="16">
        <v>5169</v>
      </c>
      <c r="D94" s="17" t="s">
        <v>11</v>
      </c>
      <c r="E94" s="16">
        <v>51694</v>
      </c>
      <c r="F94" s="17" t="s">
        <v>316</v>
      </c>
      <c r="G94" s="16"/>
      <c r="H94" s="18">
        <v>400</v>
      </c>
      <c r="I94" s="18">
        <v>400</v>
      </c>
      <c r="J94" s="19">
        <v>1000</v>
      </c>
    </row>
    <row r="95" spans="1:10" ht="15" customHeight="1" x14ac:dyDescent="0.2">
      <c r="A95" s="16">
        <v>81</v>
      </c>
      <c r="B95" s="16">
        <v>6171</v>
      </c>
      <c r="C95" s="16">
        <v>5169</v>
      </c>
      <c r="D95" s="17" t="s">
        <v>11</v>
      </c>
      <c r="E95" s="16">
        <v>51695</v>
      </c>
      <c r="F95" s="17" t="s">
        <v>317</v>
      </c>
      <c r="G95" s="16"/>
      <c r="H95" s="18">
        <v>25</v>
      </c>
      <c r="I95" s="18">
        <v>25</v>
      </c>
      <c r="J95" s="19">
        <v>25</v>
      </c>
    </row>
    <row r="96" spans="1:10" ht="15" customHeight="1" x14ac:dyDescent="0.2">
      <c r="A96" s="16">
        <v>81</v>
      </c>
      <c r="B96" s="16">
        <v>6171</v>
      </c>
      <c r="C96" s="16">
        <v>5171</v>
      </c>
      <c r="D96" s="17" t="s">
        <v>24</v>
      </c>
      <c r="E96" s="16">
        <v>51711</v>
      </c>
      <c r="F96" s="17" t="s">
        <v>318</v>
      </c>
      <c r="G96" s="16"/>
      <c r="H96" s="18">
        <v>200</v>
      </c>
      <c r="I96" s="18">
        <v>556.5</v>
      </c>
      <c r="J96" s="19">
        <v>600</v>
      </c>
    </row>
    <row r="97" spans="1:10" ht="15" customHeight="1" x14ac:dyDescent="0.2">
      <c r="A97" s="16">
        <v>81</v>
      </c>
      <c r="B97" s="16">
        <v>6171</v>
      </c>
      <c r="C97" s="16">
        <v>5171</v>
      </c>
      <c r="D97" s="17" t="s">
        <v>24</v>
      </c>
      <c r="E97" s="16">
        <v>51712</v>
      </c>
      <c r="F97" s="17" t="s">
        <v>319</v>
      </c>
      <c r="G97" s="16"/>
      <c r="H97" s="18">
        <v>85</v>
      </c>
      <c r="I97" s="18">
        <v>85</v>
      </c>
      <c r="J97" s="19">
        <v>100</v>
      </c>
    </row>
    <row r="98" spans="1:10" ht="15" customHeight="1" x14ac:dyDescent="0.2">
      <c r="A98" s="16">
        <v>81</v>
      </c>
      <c r="B98" s="16">
        <v>6171</v>
      </c>
      <c r="C98" s="16">
        <v>5171</v>
      </c>
      <c r="D98" s="17" t="s">
        <v>24</v>
      </c>
      <c r="E98" s="16">
        <v>51713</v>
      </c>
      <c r="F98" s="17" t="s">
        <v>249</v>
      </c>
      <c r="G98" s="16"/>
      <c r="H98" s="18">
        <v>115</v>
      </c>
      <c r="I98" s="18">
        <v>115</v>
      </c>
      <c r="J98" s="19">
        <v>105</v>
      </c>
    </row>
    <row r="99" spans="1:10" ht="15" customHeight="1" x14ac:dyDescent="0.2">
      <c r="A99" s="16">
        <v>81</v>
      </c>
      <c r="B99" s="16">
        <v>6171</v>
      </c>
      <c r="C99" s="16">
        <v>5173</v>
      </c>
      <c r="D99" s="17" t="s">
        <v>237</v>
      </c>
      <c r="E99" s="16"/>
      <c r="F99" s="17"/>
      <c r="G99" s="16"/>
      <c r="H99" s="18">
        <v>70</v>
      </c>
      <c r="I99" s="18">
        <v>69.400000000000006</v>
      </c>
      <c r="J99" s="19">
        <v>70</v>
      </c>
    </row>
    <row r="100" spans="1:10" ht="15" customHeight="1" x14ac:dyDescent="0.2">
      <c r="A100" s="16">
        <v>81</v>
      </c>
      <c r="B100" s="16">
        <v>6171</v>
      </c>
      <c r="C100" s="16">
        <v>5173</v>
      </c>
      <c r="D100" s="17" t="s">
        <v>237</v>
      </c>
      <c r="E100" s="16">
        <v>641</v>
      </c>
      <c r="F100" s="17" t="s">
        <v>298</v>
      </c>
      <c r="G100" s="16"/>
      <c r="H100" s="18">
        <v>0</v>
      </c>
      <c r="I100" s="18">
        <v>0.6</v>
      </c>
      <c r="J100" s="19">
        <v>0</v>
      </c>
    </row>
    <row r="101" spans="1:10" ht="15" customHeight="1" x14ac:dyDescent="0.2">
      <c r="A101" s="16">
        <v>81</v>
      </c>
      <c r="B101" s="16">
        <v>6171</v>
      </c>
      <c r="C101" s="16">
        <v>5175</v>
      </c>
      <c r="D101" s="17" t="s">
        <v>240</v>
      </c>
      <c r="E101" s="16"/>
      <c r="F101" s="17"/>
      <c r="G101" s="16"/>
      <c r="H101" s="18">
        <v>20</v>
      </c>
      <c r="I101" s="18">
        <v>20.7</v>
      </c>
      <c r="J101" s="19">
        <v>20</v>
      </c>
    </row>
    <row r="102" spans="1:10" ht="15" customHeight="1" x14ac:dyDescent="0.2">
      <c r="A102" s="16">
        <v>81</v>
      </c>
      <c r="B102" s="16">
        <v>6171</v>
      </c>
      <c r="C102" s="16">
        <v>5192</v>
      </c>
      <c r="D102" s="17" t="s">
        <v>320</v>
      </c>
      <c r="E102" s="16"/>
      <c r="F102" s="17"/>
      <c r="G102" s="16"/>
      <c r="H102" s="18">
        <v>0</v>
      </c>
      <c r="I102" s="18">
        <v>18.399999999999999</v>
      </c>
      <c r="J102" s="19">
        <v>0</v>
      </c>
    </row>
    <row r="103" spans="1:10" ht="15" customHeight="1" x14ac:dyDescent="0.2">
      <c r="A103" s="16">
        <v>81</v>
      </c>
      <c r="B103" s="16">
        <v>6171</v>
      </c>
      <c r="C103" s="16">
        <v>5194</v>
      </c>
      <c r="D103" s="17" t="s">
        <v>241</v>
      </c>
      <c r="E103" s="16"/>
      <c r="F103" s="17"/>
      <c r="G103" s="16"/>
      <c r="H103" s="18">
        <v>5</v>
      </c>
      <c r="I103" s="18">
        <v>5</v>
      </c>
      <c r="J103" s="19">
        <v>5</v>
      </c>
    </row>
    <row r="104" spans="1:10" ht="15" customHeight="1" x14ac:dyDescent="0.2">
      <c r="A104" s="16">
        <v>81</v>
      </c>
      <c r="B104" s="16">
        <v>6171</v>
      </c>
      <c r="C104" s="16">
        <v>5362</v>
      </c>
      <c r="D104" s="17" t="s">
        <v>114</v>
      </c>
      <c r="E104" s="16"/>
      <c r="F104" s="17"/>
      <c r="G104" s="16"/>
      <c r="H104" s="18">
        <v>30</v>
      </c>
      <c r="I104" s="18">
        <v>33.5</v>
      </c>
      <c r="J104" s="19">
        <v>30</v>
      </c>
    </row>
    <row r="105" spans="1:10" ht="15" customHeight="1" x14ac:dyDescent="0.2">
      <c r="A105" s="16">
        <v>81</v>
      </c>
      <c r="B105" s="16">
        <v>6171</v>
      </c>
      <c r="C105" s="16">
        <v>5424</v>
      </c>
      <c r="D105" s="17" t="s">
        <v>238</v>
      </c>
      <c r="E105" s="16"/>
      <c r="F105" s="17"/>
      <c r="G105" s="16"/>
      <c r="H105" s="18">
        <v>0</v>
      </c>
      <c r="I105" s="18">
        <v>118.2</v>
      </c>
      <c r="J105" s="19">
        <v>0</v>
      </c>
    </row>
    <row r="106" spans="1:10" ht="15" customHeight="1" x14ac:dyDescent="0.2">
      <c r="A106" s="16">
        <v>81</v>
      </c>
      <c r="B106" s="16">
        <v>6171</v>
      </c>
      <c r="C106" s="16">
        <v>5424</v>
      </c>
      <c r="D106" s="17" t="s">
        <v>238</v>
      </c>
      <c r="E106" s="16">
        <v>460</v>
      </c>
      <c r="F106" s="17" t="s">
        <v>297</v>
      </c>
      <c r="G106" s="16"/>
      <c r="H106" s="18">
        <v>0</v>
      </c>
      <c r="I106" s="18">
        <v>14.5</v>
      </c>
      <c r="J106" s="19">
        <v>0</v>
      </c>
    </row>
    <row r="107" spans="1:10" ht="15" customHeight="1" x14ac:dyDescent="0.2">
      <c r="A107" s="16">
        <v>81</v>
      </c>
      <c r="B107" s="16">
        <v>6171</v>
      </c>
      <c r="C107" s="16">
        <v>5424</v>
      </c>
      <c r="D107" s="17" t="s">
        <v>238</v>
      </c>
      <c r="E107" s="16">
        <v>641</v>
      </c>
      <c r="F107" s="17" t="s">
        <v>298</v>
      </c>
      <c r="G107" s="16"/>
      <c r="H107" s="18">
        <v>0</v>
      </c>
      <c r="I107" s="18">
        <v>18.7</v>
      </c>
      <c r="J107" s="19">
        <v>0</v>
      </c>
    </row>
    <row r="108" spans="1:10" ht="15" customHeight="1" x14ac:dyDescent="0.2">
      <c r="A108" s="16">
        <v>81</v>
      </c>
      <c r="B108" s="16">
        <v>6171</v>
      </c>
      <c r="C108" s="16">
        <v>5499</v>
      </c>
      <c r="D108" s="17" t="s">
        <v>321</v>
      </c>
      <c r="E108" s="16"/>
      <c r="F108" s="17"/>
      <c r="G108" s="16"/>
      <c r="H108" s="18">
        <v>1657.7</v>
      </c>
      <c r="I108" s="18">
        <v>1657.7</v>
      </c>
      <c r="J108" s="19">
        <v>1659</v>
      </c>
    </row>
    <row r="109" spans="1:10" ht="15" customHeight="1" x14ac:dyDescent="0.2">
      <c r="A109" s="16">
        <v>81</v>
      </c>
      <c r="B109" s="16">
        <v>6402</v>
      </c>
      <c r="C109" s="16">
        <v>5364</v>
      </c>
      <c r="D109" s="17" t="s">
        <v>79</v>
      </c>
      <c r="E109" s="16">
        <v>14006</v>
      </c>
      <c r="F109" s="17" t="s">
        <v>299</v>
      </c>
      <c r="G109" s="16">
        <v>13013</v>
      </c>
      <c r="H109" s="18">
        <v>0</v>
      </c>
      <c r="I109" s="18">
        <v>31.2</v>
      </c>
      <c r="J109" s="19">
        <v>0</v>
      </c>
    </row>
    <row r="110" spans="1:10" ht="15" customHeight="1" x14ac:dyDescent="0.2">
      <c r="A110"/>
      <c r="B110"/>
      <c r="C110"/>
      <c r="D110"/>
      <c r="E110"/>
      <c r="F110"/>
      <c r="G110"/>
      <c r="H110"/>
      <c r="I110"/>
      <c r="J110"/>
    </row>
    <row r="111" spans="1:10" ht="15" customHeight="1" x14ac:dyDescent="0.2">
      <c r="A111" s="4" t="s">
        <v>455</v>
      </c>
      <c r="B111" s="4"/>
      <c r="C111" s="4"/>
      <c r="D111" s="5"/>
      <c r="E111" s="4"/>
      <c r="F111" s="5"/>
      <c r="G111" s="4"/>
      <c r="H111" s="10">
        <f>SUM(H28:H110)</f>
        <v>68998.2</v>
      </c>
      <c r="I111" s="10">
        <f>SUM(I28:I110)</f>
        <v>73728.899999999951</v>
      </c>
      <c r="J111" s="11">
        <f>SUM(J28:J110)</f>
        <v>70701</v>
      </c>
    </row>
    <row r="112" spans="1:10" ht="15" customHeight="1" x14ac:dyDescent="0.2">
      <c r="A112"/>
      <c r="B112"/>
      <c r="C112"/>
      <c r="D112"/>
      <c r="E112"/>
      <c r="F112"/>
      <c r="G112"/>
      <c r="H112"/>
      <c r="I112"/>
      <c r="J112"/>
    </row>
    <row r="113" spans="1:10" ht="15" customHeight="1" x14ac:dyDescent="0.2">
      <c r="A113" s="16">
        <v>81</v>
      </c>
      <c r="B113" s="16">
        <v>6171</v>
      </c>
      <c r="C113" s="16">
        <v>6111</v>
      </c>
      <c r="D113" s="17" t="s">
        <v>322</v>
      </c>
      <c r="E113" s="16">
        <v>14005</v>
      </c>
      <c r="F113" s="17" t="s">
        <v>311</v>
      </c>
      <c r="G113" s="16"/>
      <c r="H113" s="18">
        <v>6480.2</v>
      </c>
      <c r="I113" s="18">
        <v>6480.2</v>
      </c>
      <c r="J113" s="19">
        <v>8484</v>
      </c>
    </row>
    <row r="114" spans="1:10" ht="15" customHeight="1" x14ac:dyDescent="0.2">
      <c r="A114"/>
      <c r="B114"/>
      <c r="C114"/>
      <c r="D114"/>
      <c r="E114"/>
      <c r="F114"/>
      <c r="G114"/>
      <c r="H114"/>
      <c r="I114"/>
      <c r="J114"/>
    </row>
    <row r="115" spans="1:10" ht="15" customHeight="1" x14ac:dyDescent="0.2">
      <c r="A115" s="4" t="s">
        <v>454</v>
      </c>
      <c r="B115" s="4"/>
      <c r="C115" s="4"/>
      <c r="D115" s="5"/>
      <c r="E115" s="4"/>
      <c r="F115" s="5"/>
      <c r="G115" s="4"/>
      <c r="H115" s="10">
        <f>SUM(H112:H114)</f>
        <v>6480.2</v>
      </c>
      <c r="I115" s="10">
        <f>SUM(I112:I114)</f>
        <v>6480.2</v>
      </c>
      <c r="J115" s="11">
        <f>SUM(J112:J114)</f>
        <v>8484</v>
      </c>
    </row>
    <row r="116" spans="1:10" ht="15" customHeight="1" x14ac:dyDescent="0.2">
      <c r="A116"/>
      <c r="B116"/>
      <c r="C116"/>
      <c r="D116"/>
      <c r="E116"/>
      <c r="F116"/>
      <c r="G116"/>
      <c r="H116"/>
      <c r="I116"/>
      <c r="J116"/>
    </row>
    <row r="117" spans="1:10" ht="15" customHeight="1" x14ac:dyDescent="0.2">
      <c r="A117" s="6" t="s">
        <v>453</v>
      </c>
      <c r="B117" s="6"/>
      <c r="C117" s="6"/>
      <c r="D117" s="7"/>
      <c r="E117" s="6"/>
      <c r="F117" s="7"/>
      <c r="G117" s="6"/>
      <c r="H117" s="12">
        <f>H111+H115</f>
        <v>75478.399999999994</v>
      </c>
      <c r="I117" s="12">
        <f>I111+I115</f>
        <v>80209.099999999948</v>
      </c>
      <c r="J117" s="13">
        <f>J111+J115</f>
        <v>79185</v>
      </c>
    </row>
    <row r="118" spans="1:10" ht="15" customHeight="1" x14ac:dyDescent="0.2">
      <c r="A118"/>
      <c r="B118"/>
      <c r="C118"/>
      <c r="D118"/>
      <c r="E118"/>
      <c r="F118"/>
      <c r="G118"/>
      <c r="H118"/>
      <c r="I118"/>
      <c r="J118"/>
    </row>
    <row r="119" spans="1:10" s="23" customFormat="1" ht="30" customHeight="1" x14ac:dyDescent="0.2">
      <c r="A119" s="55" t="s">
        <v>458</v>
      </c>
      <c r="B119" s="54"/>
      <c r="C119" s="54"/>
      <c r="D119" s="54"/>
      <c r="E119" s="54"/>
      <c r="F119" s="54"/>
      <c r="G119" s="54"/>
      <c r="H119" s="54"/>
      <c r="I119" s="54"/>
      <c r="J119" s="54"/>
    </row>
    <row r="120" spans="1:10" ht="15" customHeight="1" x14ac:dyDescent="0.2">
      <c r="A120"/>
      <c r="B120"/>
      <c r="C120"/>
      <c r="D120"/>
      <c r="E120"/>
      <c r="F120"/>
      <c r="G120"/>
      <c r="H120"/>
      <c r="I120"/>
      <c r="J120"/>
    </row>
    <row r="121" spans="1:10" ht="15" customHeight="1" x14ac:dyDescent="0.2">
      <c r="A121" s="16">
        <v>82</v>
      </c>
      <c r="B121" s="16">
        <v>6112</v>
      </c>
      <c r="C121" s="16">
        <v>5021</v>
      </c>
      <c r="D121" s="17" t="s">
        <v>15</v>
      </c>
      <c r="E121" s="16"/>
      <c r="F121" s="17"/>
      <c r="G121" s="16"/>
      <c r="H121" s="18">
        <v>0</v>
      </c>
      <c r="I121" s="18">
        <v>18</v>
      </c>
      <c r="J121" s="19">
        <v>0</v>
      </c>
    </row>
    <row r="122" spans="1:10" ht="15" customHeight="1" x14ac:dyDescent="0.2">
      <c r="A122" s="16">
        <v>82</v>
      </c>
      <c r="B122" s="16">
        <v>6112</v>
      </c>
      <c r="C122" s="16">
        <v>5023</v>
      </c>
      <c r="D122" s="17" t="s">
        <v>323</v>
      </c>
      <c r="E122" s="16"/>
      <c r="F122" s="17"/>
      <c r="G122" s="16"/>
      <c r="H122" s="18">
        <v>3690</v>
      </c>
      <c r="I122" s="18">
        <v>3949</v>
      </c>
      <c r="J122" s="19">
        <v>4256</v>
      </c>
    </row>
    <row r="123" spans="1:10" ht="15" customHeight="1" x14ac:dyDescent="0.2">
      <c r="A123" s="16">
        <v>82</v>
      </c>
      <c r="B123" s="16">
        <v>6112</v>
      </c>
      <c r="C123" s="16">
        <v>5031</v>
      </c>
      <c r="D123" s="17" t="s">
        <v>233</v>
      </c>
      <c r="E123" s="16"/>
      <c r="F123" s="17"/>
      <c r="G123" s="16"/>
      <c r="H123" s="18">
        <v>686</v>
      </c>
      <c r="I123" s="18">
        <v>743.4</v>
      </c>
      <c r="J123" s="19">
        <v>813</v>
      </c>
    </row>
    <row r="124" spans="1:10" ht="15" customHeight="1" x14ac:dyDescent="0.2">
      <c r="A124" s="16">
        <v>82</v>
      </c>
      <c r="B124" s="16">
        <v>6112</v>
      </c>
      <c r="C124" s="16">
        <v>5032</v>
      </c>
      <c r="D124" s="17" t="s">
        <v>234</v>
      </c>
      <c r="E124" s="16"/>
      <c r="F124" s="17"/>
      <c r="G124" s="16"/>
      <c r="H124" s="18">
        <v>332</v>
      </c>
      <c r="I124" s="18">
        <v>357.8</v>
      </c>
      <c r="J124" s="19">
        <v>383</v>
      </c>
    </row>
    <row r="125" spans="1:10" ht="15" customHeight="1" x14ac:dyDescent="0.2">
      <c r="A125" s="16">
        <v>82</v>
      </c>
      <c r="B125" s="16">
        <v>6112</v>
      </c>
      <c r="C125" s="16">
        <v>5167</v>
      </c>
      <c r="D125" s="17" t="s">
        <v>23</v>
      </c>
      <c r="E125" s="16"/>
      <c r="F125" s="17"/>
      <c r="G125" s="16"/>
      <c r="H125" s="18">
        <v>50</v>
      </c>
      <c r="I125" s="18">
        <v>50</v>
      </c>
      <c r="J125" s="19">
        <v>50</v>
      </c>
    </row>
    <row r="126" spans="1:10" ht="15" customHeight="1" x14ac:dyDescent="0.2">
      <c r="A126" s="16">
        <v>82</v>
      </c>
      <c r="B126" s="16">
        <v>6112</v>
      </c>
      <c r="C126" s="16">
        <v>5169</v>
      </c>
      <c r="D126" s="17" t="s">
        <v>11</v>
      </c>
      <c r="E126" s="16"/>
      <c r="F126" s="17"/>
      <c r="G126" s="16"/>
      <c r="H126" s="18">
        <v>15</v>
      </c>
      <c r="I126" s="18">
        <v>14.5</v>
      </c>
      <c r="J126" s="19">
        <v>15</v>
      </c>
    </row>
    <row r="127" spans="1:10" ht="15" customHeight="1" x14ac:dyDescent="0.2">
      <c r="A127" s="16">
        <v>82</v>
      </c>
      <c r="B127" s="16">
        <v>6112</v>
      </c>
      <c r="C127" s="16">
        <v>5173</v>
      </c>
      <c r="D127" s="17" t="s">
        <v>237</v>
      </c>
      <c r="E127" s="16"/>
      <c r="F127" s="17"/>
      <c r="G127" s="16"/>
      <c r="H127" s="18">
        <v>0</v>
      </c>
      <c r="I127" s="18">
        <v>0.5</v>
      </c>
      <c r="J127" s="19">
        <v>20</v>
      </c>
    </row>
    <row r="128" spans="1:10" ht="15" customHeight="1" x14ac:dyDescent="0.2">
      <c r="A128" s="16">
        <v>82</v>
      </c>
      <c r="B128" s="16">
        <v>6112</v>
      </c>
      <c r="C128" s="16">
        <v>5175</v>
      </c>
      <c r="D128" s="17" t="s">
        <v>240</v>
      </c>
      <c r="E128" s="16"/>
      <c r="F128" s="17"/>
      <c r="G128" s="16"/>
      <c r="H128" s="18">
        <v>25</v>
      </c>
      <c r="I128" s="18">
        <v>25</v>
      </c>
      <c r="J128" s="19">
        <v>25</v>
      </c>
    </row>
    <row r="129" spans="1:10" ht="15" customHeight="1" x14ac:dyDescent="0.2">
      <c r="A129" s="16">
        <v>82</v>
      </c>
      <c r="B129" s="16">
        <v>6112</v>
      </c>
      <c r="C129" s="16">
        <v>5179</v>
      </c>
      <c r="D129" s="17" t="s">
        <v>106</v>
      </c>
      <c r="E129" s="16"/>
      <c r="F129" s="17"/>
      <c r="G129" s="16"/>
      <c r="H129" s="18">
        <v>0</v>
      </c>
      <c r="I129" s="18">
        <v>9</v>
      </c>
      <c r="J129" s="19">
        <v>0</v>
      </c>
    </row>
    <row r="130" spans="1:10" ht="15" customHeight="1" x14ac:dyDescent="0.2">
      <c r="A130" s="16">
        <v>82</v>
      </c>
      <c r="B130" s="16">
        <v>6112</v>
      </c>
      <c r="C130" s="16">
        <v>5194</v>
      </c>
      <c r="D130" s="17" t="s">
        <v>241</v>
      </c>
      <c r="E130" s="16"/>
      <c r="F130" s="17"/>
      <c r="G130" s="16"/>
      <c r="H130" s="18">
        <v>30</v>
      </c>
      <c r="I130" s="18">
        <v>30</v>
      </c>
      <c r="J130" s="19">
        <v>30</v>
      </c>
    </row>
    <row r="131" spans="1:10" ht="15" customHeight="1" x14ac:dyDescent="0.2">
      <c r="A131" s="16">
        <v>82</v>
      </c>
      <c r="B131" s="16">
        <v>6112</v>
      </c>
      <c r="C131" s="16">
        <v>5499</v>
      </c>
      <c r="D131" s="17" t="s">
        <v>321</v>
      </c>
      <c r="E131" s="16"/>
      <c r="F131" s="17"/>
      <c r="G131" s="16"/>
      <c r="H131" s="18">
        <v>84</v>
      </c>
      <c r="I131" s="18">
        <v>84</v>
      </c>
      <c r="J131" s="19">
        <v>98</v>
      </c>
    </row>
    <row r="132" spans="1:10" ht="15" customHeight="1" x14ac:dyDescent="0.2">
      <c r="A132"/>
      <c r="B132"/>
      <c r="C132"/>
      <c r="D132"/>
      <c r="E132"/>
      <c r="F132"/>
      <c r="G132"/>
      <c r="H132"/>
      <c r="I132"/>
      <c r="J132"/>
    </row>
    <row r="133" spans="1:10" ht="15" customHeight="1" x14ac:dyDescent="0.2">
      <c r="A133" s="4" t="s">
        <v>452</v>
      </c>
      <c r="B133" s="4"/>
      <c r="C133" s="4"/>
      <c r="D133" s="5"/>
      <c r="E133" s="4"/>
      <c r="F133" s="5"/>
      <c r="G133" s="4"/>
      <c r="H133" s="10">
        <f>SUM(H120:H132)</f>
        <v>4912</v>
      </c>
      <c r="I133" s="10">
        <f>SUM(I120:I132)</f>
        <v>5281.2</v>
      </c>
      <c r="J133" s="11">
        <f>SUM(J120:J132)</f>
        <v>5690</v>
      </c>
    </row>
    <row r="134" spans="1:10" ht="15" customHeight="1" x14ac:dyDescent="0.2">
      <c r="A134"/>
      <c r="B134"/>
      <c r="C134"/>
      <c r="D134"/>
      <c r="E134"/>
      <c r="F134"/>
      <c r="G134"/>
      <c r="H134"/>
      <c r="I134"/>
      <c r="J134"/>
    </row>
    <row r="135" spans="1:10" ht="15" customHeight="1" x14ac:dyDescent="0.2">
      <c r="A135" s="6" t="s">
        <v>451</v>
      </c>
      <c r="B135" s="6"/>
      <c r="C135" s="6"/>
      <c r="D135" s="7"/>
      <c r="E135" s="6"/>
      <c r="F135" s="7"/>
      <c r="G135" s="6"/>
      <c r="H135" s="12">
        <f>H133</f>
        <v>4912</v>
      </c>
      <c r="I135" s="12">
        <f>I133</f>
        <v>5281.2</v>
      </c>
      <c r="J135" s="13">
        <f>J133</f>
        <v>5690</v>
      </c>
    </row>
    <row r="136" spans="1:10" ht="15" customHeight="1" x14ac:dyDescent="0.2">
      <c r="A136"/>
      <c r="B136"/>
      <c r="C136"/>
      <c r="D136"/>
      <c r="E136"/>
      <c r="F136"/>
      <c r="G136"/>
      <c r="H136"/>
      <c r="I136"/>
      <c r="J136"/>
    </row>
    <row r="137" spans="1:10" ht="15" customHeight="1" x14ac:dyDescent="0.2">
      <c r="A137" s="8" t="s">
        <v>450</v>
      </c>
      <c r="B137" s="8"/>
      <c r="C137" s="8"/>
      <c r="D137" s="9"/>
      <c r="E137" s="8"/>
      <c r="F137" s="9"/>
      <c r="G137" s="8"/>
      <c r="H137" s="14">
        <f>H27</f>
        <v>34</v>
      </c>
      <c r="I137" s="14">
        <f>I27</f>
        <v>645.29999999999995</v>
      </c>
      <c r="J137" s="15">
        <f>J27</f>
        <v>34</v>
      </c>
    </row>
    <row r="138" spans="1:10" ht="15" customHeight="1" x14ac:dyDescent="0.2">
      <c r="A138" s="8" t="s">
        <v>449</v>
      </c>
      <c r="B138" s="8"/>
      <c r="C138" s="8"/>
      <c r="D138" s="9"/>
      <c r="E138" s="8"/>
      <c r="F138" s="9"/>
      <c r="G138" s="8"/>
      <c r="H138" s="14">
        <f>H117+H135</f>
        <v>80390.399999999994</v>
      </c>
      <c r="I138" s="14">
        <f>I117+I135</f>
        <v>85490.299999999945</v>
      </c>
      <c r="J138" s="15">
        <f>J117+J135</f>
        <v>84875</v>
      </c>
    </row>
    <row r="141" spans="1:10" ht="15" customHeight="1" x14ac:dyDescent="0.2">
      <c r="J141" s="24"/>
    </row>
    <row r="143" spans="1:10" ht="15" customHeight="1" x14ac:dyDescent="0.2">
      <c r="J143" s="24"/>
    </row>
  </sheetData>
  <mergeCells count="3">
    <mergeCell ref="A1:J1"/>
    <mergeCell ref="A119:J119"/>
    <mergeCell ref="A4:J4"/>
  </mergeCells>
  <pageMargins left="0.19685039369791668" right="0.19685039369791668" top="0.19685039369791668" bottom="0.39370078739583336" header="0.19685039369791668" footer="0.19685039369791668"/>
  <pageSetup paperSize="9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9</vt:i4>
      </vt:variant>
    </vt:vector>
  </HeadingPairs>
  <TitlesOfParts>
    <vt:vector size="19" baseType="lpstr">
      <vt:lpstr>Rozpočet - souhrn</vt:lpstr>
      <vt:lpstr>Kancelář tajemník</vt:lpstr>
      <vt:lpstr>Staveb.úřad a ŽP</vt:lpstr>
      <vt:lpstr>Finanční odbor</vt:lpstr>
      <vt:lpstr>Správa maj., inv. rozvoje</vt:lpstr>
      <vt:lpstr>Sociální věci</vt:lpstr>
      <vt:lpstr>Správní činnosti</vt:lpstr>
      <vt:lpstr>Vnější vztahy</vt:lpstr>
      <vt:lpstr>Městský úřad</vt:lpstr>
      <vt:lpstr>Skup. ORJ 90</vt:lpstr>
      <vt:lpstr>'Finanční odbor'!Názvy_tisku</vt:lpstr>
      <vt:lpstr>'Kancelář tajemník'!Názvy_tisku</vt:lpstr>
      <vt:lpstr>'Městský úřad'!Názvy_tisku</vt:lpstr>
      <vt:lpstr>'Skup. ORJ 90'!Názvy_tisku</vt:lpstr>
      <vt:lpstr>'Sociální věci'!Názvy_tisku</vt:lpstr>
      <vt:lpstr>'Správa maj., inv. rozvoje'!Názvy_tisku</vt:lpstr>
      <vt:lpstr>'Správní činnosti'!Názvy_tisku</vt:lpstr>
      <vt:lpstr>'Staveb.úřad a ŽP'!Názvy_tisku</vt:lpstr>
      <vt:lpstr>'Vnější vztahy'!Názvy_tisku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2023-11-15T07:51:38Z</dcterms:created>
  <dcterms:modified xsi:type="dcterms:W3CDTF">2024-01-08T10:35:32Z</dcterms:modified>
</cp:coreProperties>
</file>